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Viec 11T-2016 Chinh thuc" sheetId="1" r:id="rId1"/>
    <sheet name="Tien 11T-2016 Chinh thuc" sheetId="2" r:id="rId2"/>
  </sheets>
  <externalReferences>
    <externalReference r:id="rId5"/>
  </externalReferences>
  <definedNames>
    <definedName name="_xlnm.Print_Area" localSheetId="1">'Tien 11T-2016 Chinh thuc'!$A$1:$T$86</definedName>
    <definedName name="_xlnm.Print_Area" localSheetId="0">'Viec 11T-2016 Chinh thuc'!$A$1:$S$86</definedName>
    <definedName name="_xlnm.Print_Titles" localSheetId="1">'Tien 11T-2016 Chinh thuc'!$8:$13</definedName>
    <definedName name="_xlnm.Print_Titles" localSheetId="0">'Viec 11T-2016 Chinh thuc'!$8:$13</definedName>
  </definedNames>
  <calcPr fullCalcOnLoad="1"/>
</workbook>
</file>

<file path=xl/sharedStrings.xml><?xml version="1.0" encoding="utf-8"?>
<sst xmlns="http://schemas.openxmlformats.org/spreadsheetml/2006/main" count="176" uniqueCount="123">
  <si>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</si>
  <si>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</si>
  <si>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</si>
  <si>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</si>
  <si>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</si>
  <si>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</si>
  <si>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</si>
  <si>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</si>
  <si>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</si>
  <si>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</si>
  <si>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</si>
  <si>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</si>
  <si>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</si>
  <si>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</si>
  <si>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</si>
  <si>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</si>
  <si>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</si>
  <si>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</si>
  <si>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</si>
  <si>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</si>
  <si>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</si>
  <si>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</si>
  <si>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</si>
  <si>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</si>
  <si>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</si>
  <si>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</si>
  <si>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</si>
  <si>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</si>
  <si>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</si>
  <si>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</si>
  <si>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</si>
  <si>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</si>
  <si>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</si>
  <si>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</si>
  <si>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</si>
  <si>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</si>
  <si>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</si>
  <si>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</si>
  <si>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</si>
  <si>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</si>
  <si>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</si>
  <si>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</si>
  <si>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</si>
  <si>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</si>
  <si>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xếp loại TSTL</t>
  </si>
  <si>
    <t>xếp loại kết quả THA</t>
  </si>
  <si>
    <t>\</t>
  </si>
  <si>
    <t>NTCS 2015</t>
  </si>
  <si>
    <t>Lệch</t>
  </si>
  <si>
    <r>
      <t xml:space="preserve">PHỤ LỤC II
THỐNG KÊ KẾT QUẢ THI HÀNH VỀ GIÁ TRỊ 11 THÁNG NĂM 2016
</t>
    </r>
    <r>
      <rPr>
        <i/>
        <sz val="12"/>
        <rFont val="Times New Roman"/>
        <family val="1"/>
      </rPr>
      <t>(Ban hành kèm theo Báo cáo số 169 /BC-TKDLCT ngày 8/9/2016 của Trung tâm Thống kê, Quản lý dữ liệu và Ứng dụng công nghệ thông tin)</t>
    </r>
  </si>
  <si>
    <t>Hà Nội, ngày 8 tháng 9 năm 2016</t>
  </si>
  <si>
    <t>KT. GIÁM ĐỐC</t>
  </si>
  <si>
    <t>PHÓ GIÁM ĐỐC</t>
  </si>
  <si>
    <t>Lê Tuấn Sơn</t>
  </si>
  <si>
    <t>Nguyễn Đình Vĩnh</t>
  </si>
  <si>
    <r>
      <t xml:space="preserve">PHỤ LỤC I
THỐNG KÊ KẾT QUẢ THI HÀNH VỀ VIỆC 11 THÁNG NĂM 2016
</t>
    </r>
    <r>
      <rPr>
        <i/>
        <sz val="12"/>
        <rFont val="Times New Roman"/>
        <family val="1"/>
      </rPr>
      <t>(Ban hành kèm theo Báo cáo số 169 /BC-TKDLCT ngày 8/9/2016 của Trung tâm Thống kê, Quản lý dữ liệu và Ứng dụng công nghệ thông tin)</t>
    </r>
  </si>
  <si>
    <t>An Giang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</si>
  <si>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</si>
  <si>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</si>
  <si>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</si>
  <si>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</si>
  <si>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</si>
  <si>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</si>
  <si>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</si>
  <si>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</si>
  <si>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</si>
  <si>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BR-V Tàu</t>
  </si>
  <si>
    <t>Cà Mau</t>
  </si>
  <si>
    <t>Cao Bằng</t>
  </si>
  <si>
    <t>Cần Thơ</t>
  </si>
  <si>
    <t>Đà Nẵng</t>
  </si>
  <si>
    <t>Đắk Lắc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</si>
  <si>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</si>
  <si>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</si>
  <si>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</si>
  <si>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</si>
  <si>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</si>
  <si>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</si>
  <si>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</si>
  <si>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</si>
  <si>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</si>
  <si>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</si>
  <si>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</si>
  <si>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</si>
  <si>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</si>
  <si>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Hồ Chí Minh</t>
  </si>
  <si>
    <t>Hưng Yên</t>
  </si>
  <si>
    <t>Kiên Giang</t>
  </si>
  <si>
    <t>Kon Tum</t>
  </si>
  <si>
    <t>Khánh Hòa</t>
  </si>
  <si>
    <t>Lai Châu</t>
  </si>
  <si>
    <t>Lạng Sơn</t>
  </si>
  <si>
    <t>Lào Cai</t>
  </si>
  <si>
    <t>Lâm Đồng</t>
  </si>
  <si>
    <t>Long An</t>
  </si>
  <si>
    <t>Nam Định</t>
  </si>
  <si>
    <t>Ninh Bình</t>
  </si>
  <si>
    <t>Ninh Thuận</t>
  </si>
  <si>
    <t>Nghệ An</t>
  </si>
  <si>
    <t>Phú Thọ</t>
  </si>
  <si>
    <t>Phú Yên</t>
  </si>
  <si>
    <t>Quảng Bình</t>
  </si>
  <si>
    <t>Quảng Nam</t>
  </si>
  <si>
    <t>Quảng Ninh</t>
  </si>
  <si>
    <t>Quảng Ngãi</t>
  </si>
  <si>
    <t>Quảng Trị</t>
  </si>
  <si>
    <t>Sóc Trăng</t>
  </si>
  <si>
    <t>Sơn La</t>
  </si>
  <si>
    <t>Tây Ninh</t>
  </si>
  <si>
    <t>Tiền Giang</t>
  </si>
  <si>
    <t>TT Huế</t>
  </si>
  <si>
    <t>Tuyên Quang</t>
  </si>
  <si>
    <t>Thái Bình</t>
  </si>
  <si>
    <t>Thái Nguyên</t>
  </si>
  <si>
    <t>Thanh Hóa</t>
  </si>
  <si>
    <t>Trà Vinh</t>
  </si>
  <si>
    <t>Vĩnh Long</t>
  </si>
  <si>
    <t>Vĩnh Phúc</t>
  </si>
  <si>
    <t>Yên Bái</t>
  </si>
  <si>
    <t>số có điều kiện chuyển kỳ sau 2016</t>
  </si>
  <si>
    <t>số có điều kiện chuyển kỳ sau 2015</t>
  </si>
  <si>
    <t>giảm án tồn</t>
  </si>
  <si>
    <t>Giảm án tồn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</si>
</sst>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14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3" fillId="0" borderId="15" xfId="61" applyNumberFormat="1" applyFont="1" applyFill="1" applyBorder="1" applyAlignment="1" applyProtection="1">
      <alignment horizontal="center" wrapText="1"/>
      <protection/>
    </xf>
    <xf numFmtId="3" fontId="33" fillId="0" borderId="8" xfId="90" applyNumberFormat="1" applyFont="1" applyFill="1" applyBorder="1" applyAlignment="1">
      <alignment horizontal="right" wrapText="1"/>
      <protection/>
    </xf>
    <xf numFmtId="10" fontId="33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0" fontId="0" fillId="0" borderId="8" xfId="90" applyFont="1" applyFill="1" applyBorder="1" applyAlignment="1">
      <alignment horizontal="center" vertical="center" wrapText="1"/>
      <protection/>
    </xf>
    <xf numFmtId="0" fontId="32" fillId="0" borderId="8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0" fontId="3" fillId="0" borderId="8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0" fillId="0" borderId="20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一般_Book1" xfId="113"/>
    <cellStyle name="千分位[0]_Book1" xfId="114"/>
    <cellStyle name="千分位_Book1" xfId="115"/>
    <cellStyle name="콤마 [0]_1202" xfId="116"/>
    <cellStyle name="콤마_1202" xfId="117"/>
    <cellStyle name="통화 [0]_1202" xfId="118"/>
    <cellStyle name="통화_1202" xfId="119"/>
    <cellStyle name="표준_(정보부문)월별인원계획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076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1.%20Tong%20hop%2011T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c 11T-2016"/>
      <sheetName val="Tien 11T-2016"/>
    </sheetNames>
    <sheetDataSet>
      <sheetData sheetId="1">
        <row r="15">
          <cell r="B15" t="str">
            <v>An Giang</v>
          </cell>
          <cell r="F15">
            <v>99970501</v>
          </cell>
          <cell r="G15">
            <v>44118802</v>
          </cell>
          <cell r="H15">
            <v>2231700281</v>
          </cell>
          <cell r="I15">
            <v>1304177505</v>
          </cell>
          <cell r="J15">
            <v>339241813</v>
          </cell>
          <cell r="K15">
            <v>45370048</v>
          </cell>
          <cell r="L15">
            <v>14535</v>
          </cell>
          <cell r="M15">
            <v>849129827</v>
          </cell>
          <cell r="N15">
            <v>49585820</v>
          </cell>
          <cell r="O15">
            <v>4457168</v>
          </cell>
          <cell r="P15">
            <v>53250</v>
          </cell>
          <cell r="Q15">
            <v>16325044</v>
          </cell>
          <cell r="R15">
            <v>927522776</v>
          </cell>
        </row>
        <row r="16">
          <cell r="B16" t="str">
            <v>Bạc Liêu</v>
          </cell>
          <cell r="F16">
            <v>20151796</v>
          </cell>
          <cell r="G16">
            <v>0</v>
          </cell>
          <cell r="H16">
            <v>426037513</v>
          </cell>
          <cell r="I16">
            <v>326138463</v>
          </cell>
          <cell r="J16">
            <v>57020982</v>
          </cell>
          <cell r="K16">
            <v>13250695</v>
          </cell>
          <cell r="L16">
            <v>66648</v>
          </cell>
          <cell r="M16">
            <v>251365534</v>
          </cell>
          <cell r="N16">
            <v>1498967</v>
          </cell>
          <cell r="O16">
            <v>220623</v>
          </cell>
          <cell r="P16">
            <v>1073419</v>
          </cell>
          <cell r="Q16">
            <v>1641595</v>
          </cell>
          <cell r="R16">
            <v>99899050</v>
          </cell>
        </row>
        <row r="17">
          <cell r="B17" t="str">
            <v>Bắc Giang</v>
          </cell>
          <cell r="F17">
            <v>61086719</v>
          </cell>
          <cell r="G17">
            <v>35326863.6</v>
          </cell>
          <cell r="H17">
            <v>1242336171.9</v>
          </cell>
          <cell r="I17">
            <v>1079340177.1</v>
          </cell>
          <cell r="J17">
            <v>109497139.3</v>
          </cell>
          <cell r="K17">
            <v>20257830.5</v>
          </cell>
          <cell r="L17">
            <v>54279</v>
          </cell>
          <cell r="M17">
            <v>859653098.1</v>
          </cell>
          <cell r="N17">
            <v>79922549.2</v>
          </cell>
          <cell r="O17">
            <v>6092205</v>
          </cell>
          <cell r="P17">
            <v>0</v>
          </cell>
          <cell r="Q17">
            <v>3863076</v>
          </cell>
          <cell r="R17">
            <v>162995994.8</v>
          </cell>
        </row>
        <row r="18">
          <cell r="B18" t="str">
            <v>Bắc Kạn</v>
          </cell>
          <cell r="F18">
            <v>7733912</v>
          </cell>
          <cell r="G18">
            <v>0</v>
          </cell>
          <cell r="H18">
            <v>37173934</v>
          </cell>
          <cell r="I18">
            <v>28429634</v>
          </cell>
          <cell r="J18">
            <v>9610919</v>
          </cell>
          <cell r="K18">
            <v>960277</v>
          </cell>
          <cell r="L18">
            <v>32382</v>
          </cell>
          <cell r="M18">
            <v>14402119</v>
          </cell>
          <cell r="N18">
            <v>23100</v>
          </cell>
          <cell r="O18">
            <v>0</v>
          </cell>
          <cell r="P18">
            <v>0</v>
          </cell>
          <cell r="Q18">
            <v>3400837</v>
          </cell>
          <cell r="R18">
            <v>8744300</v>
          </cell>
        </row>
        <row r="19">
          <cell r="B19" t="str">
            <v>Bắc Ninh</v>
          </cell>
          <cell r="F19">
            <v>13070873</v>
          </cell>
          <cell r="G19">
            <v>15242462</v>
          </cell>
          <cell r="H19">
            <v>1031112558.429</v>
          </cell>
          <cell r="I19">
            <v>918160146.429</v>
          </cell>
          <cell r="J19">
            <v>115035554.5</v>
          </cell>
          <cell r="K19">
            <v>28836271</v>
          </cell>
          <cell r="L19">
            <v>41033</v>
          </cell>
          <cell r="M19">
            <v>720506119.929</v>
          </cell>
          <cell r="N19">
            <v>17523646</v>
          </cell>
          <cell r="O19">
            <v>25050288</v>
          </cell>
          <cell r="P19">
            <v>751</v>
          </cell>
          <cell r="Q19">
            <v>11166483</v>
          </cell>
          <cell r="R19">
            <v>112952412</v>
          </cell>
        </row>
        <row r="20">
          <cell r="B20" t="str">
            <v>Bến Tre</v>
          </cell>
          <cell r="F20">
            <v>10791911.125</v>
          </cell>
          <cell r="G20">
            <v>0</v>
          </cell>
          <cell r="H20">
            <v>692266548.034</v>
          </cell>
          <cell r="I20">
            <v>570045975.383</v>
          </cell>
          <cell r="J20">
            <v>122875093.71700001</v>
          </cell>
          <cell r="K20">
            <v>60132146.295</v>
          </cell>
          <cell r="L20">
            <v>28132.235</v>
          </cell>
          <cell r="M20">
            <v>340633155.099</v>
          </cell>
          <cell r="N20">
            <v>16400523.282</v>
          </cell>
          <cell r="O20">
            <v>2971447.4200000004</v>
          </cell>
          <cell r="P20">
            <v>0</v>
          </cell>
          <cell r="Q20">
            <v>27005477.335</v>
          </cell>
          <cell r="R20">
            <v>122220572.65100001</v>
          </cell>
        </row>
        <row r="21">
          <cell r="B21" t="str">
            <v>Bình Dương</v>
          </cell>
          <cell r="F21">
            <v>206480996</v>
          </cell>
          <cell r="G21">
            <v>846748909</v>
          </cell>
          <cell r="H21">
            <v>5082805382</v>
          </cell>
          <cell r="I21">
            <v>4666473363</v>
          </cell>
          <cell r="J21">
            <v>754765758</v>
          </cell>
          <cell r="K21">
            <v>386135535</v>
          </cell>
          <cell r="L21">
            <v>17300</v>
          </cell>
          <cell r="M21">
            <v>3038973525</v>
          </cell>
          <cell r="N21">
            <v>244593143</v>
          </cell>
          <cell r="O21">
            <v>26511502</v>
          </cell>
          <cell r="P21">
            <v>0</v>
          </cell>
          <cell r="Q21">
            <v>215476600</v>
          </cell>
          <cell r="R21">
            <v>416332019</v>
          </cell>
        </row>
        <row r="22">
          <cell r="B22" t="str">
            <v>Bình Định</v>
          </cell>
          <cell r="F22">
            <v>46149644</v>
          </cell>
          <cell r="G22">
            <v>0</v>
          </cell>
          <cell r="H22">
            <v>1069403922</v>
          </cell>
          <cell r="I22">
            <v>635923657</v>
          </cell>
          <cell r="J22">
            <v>151382831</v>
          </cell>
          <cell r="K22">
            <v>43800163</v>
          </cell>
          <cell r="L22">
            <v>13761</v>
          </cell>
          <cell r="M22">
            <v>389043274</v>
          </cell>
          <cell r="N22">
            <v>7593238</v>
          </cell>
          <cell r="O22">
            <v>2399386</v>
          </cell>
          <cell r="P22">
            <v>0</v>
          </cell>
          <cell r="Q22">
            <v>41691004</v>
          </cell>
          <cell r="R22">
            <v>433480265</v>
          </cell>
        </row>
        <row r="23">
          <cell r="B23" t="str">
            <v>Bình Phước</v>
          </cell>
          <cell r="F23">
            <v>124759699</v>
          </cell>
          <cell r="G23">
            <v>4435064</v>
          </cell>
          <cell r="H23">
            <v>1111483032</v>
          </cell>
          <cell r="I23">
            <v>945434383</v>
          </cell>
          <cell r="J23">
            <v>144315536</v>
          </cell>
          <cell r="K23">
            <v>77529901</v>
          </cell>
          <cell r="L23">
            <v>52036</v>
          </cell>
          <cell r="M23">
            <v>560087494</v>
          </cell>
          <cell r="N23">
            <v>48416755</v>
          </cell>
          <cell r="O23">
            <v>1863479</v>
          </cell>
          <cell r="P23">
            <v>23928439</v>
          </cell>
          <cell r="Q23">
            <v>89240743</v>
          </cell>
          <cell r="R23">
            <v>166048649</v>
          </cell>
        </row>
        <row r="24">
          <cell r="B24" t="str">
            <v>Bình Thuận</v>
          </cell>
          <cell r="F24">
            <v>24915600</v>
          </cell>
          <cell r="G24">
            <v>143489076</v>
          </cell>
          <cell r="H24">
            <v>1312405113</v>
          </cell>
          <cell r="I24">
            <v>1087182365</v>
          </cell>
          <cell r="J24">
            <v>122352121</v>
          </cell>
          <cell r="K24">
            <v>188374162</v>
          </cell>
          <cell r="L24">
            <v>8790</v>
          </cell>
          <cell r="M24">
            <v>612957743</v>
          </cell>
          <cell r="N24">
            <v>33547138</v>
          </cell>
          <cell r="O24">
            <v>2231784</v>
          </cell>
          <cell r="P24">
            <v>888576</v>
          </cell>
          <cell r="Q24">
            <v>126822051</v>
          </cell>
          <cell r="R24">
            <v>225222748</v>
          </cell>
        </row>
        <row r="25">
          <cell r="B25" t="str">
            <v>BR-V Tàu</v>
          </cell>
          <cell r="F25">
            <v>102394719.053</v>
          </cell>
          <cell r="G25">
            <v>91426365</v>
          </cell>
          <cell r="H25">
            <v>2374530603.7650003</v>
          </cell>
          <cell r="I25">
            <v>1820961750.8700004</v>
          </cell>
          <cell r="J25">
            <v>368631957.532</v>
          </cell>
          <cell r="K25">
            <v>85904737.643</v>
          </cell>
          <cell r="L25">
            <v>9987</v>
          </cell>
          <cell r="M25">
            <v>1241075147.5740001</v>
          </cell>
          <cell r="N25">
            <v>104413583.12099999</v>
          </cell>
          <cell r="O25">
            <v>4398075</v>
          </cell>
          <cell r="P25">
            <v>0</v>
          </cell>
          <cell r="Q25">
            <v>16528263</v>
          </cell>
          <cell r="R25">
            <v>553568852.895</v>
          </cell>
        </row>
        <row r="26">
          <cell r="B26" t="str">
            <v>Cà Mau</v>
          </cell>
          <cell r="F26">
            <v>57484941</v>
          </cell>
          <cell r="G26">
            <v>0</v>
          </cell>
          <cell r="H26">
            <v>790178160</v>
          </cell>
          <cell r="I26">
            <v>482289176</v>
          </cell>
          <cell r="J26">
            <v>97400952</v>
          </cell>
          <cell r="K26">
            <v>27791250</v>
          </cell>
          <cell r="L26">
            <v>95893</v>
          </cell>
          <cell r="M26">
            <v>321238529</v>
          </cell>
          <cell r="N26">
            <v>14763697</v>
          </cell>
          <cell r="O26">
            <v>1751757</v>
          </cell>
          <cell r="P26">
            <v>0</v>
          </cell>
          <cell r="Q26">
            <v>19247098</v>
          </cell>
          <cell r="R26">
            <v>307888984</v>
          </cell>
        </row>
        <row r="27">
          <cell r="B27" t="str">
            <v>Cao Bằng</v>
          </cell>
          <cell r="F27">
            <v>413729</v>
          </cell>
          <cell r="G27">
            <v>0</v>
          </cell>
          <cell r="H27">
            <v>46048395</v>
          </cell>
          <cell r="I27">
            <v>26582149</v>
          </cell>
          <cell r="J27">
            <v>8895147</v>
          </cell>
          <cell r="K27">
            <v>377534</v>
          </cell>
          <cell r="L27">
            <v>75042</v>
          </cell>
          <cell r="M27">
            <v>15750665</v>
          </cell>
          <cell r="N27">
            <v>796528</v>
          </cell>
          <cell r="O27">
            <v>151773</v>
          </cell>
          <cell r="P27">
            <v>0</v>
          </cell>
          <cell r="Q27">
            <v>535460</v>
          </cell>
          <cell r="R27">
            <v>19466246</v>
          </cell>
        </row>
        <row r="28">
          <cell r="B28" t="str">
            <v>Cần Thơ</v>
          </cell>
          <cell r="F28">
            <v>329444934</v>
          </cell>
          <cell r="G28">
            <v>71056051</v>
          </cell>
          <cell r="H28">
            <v>2643583243.0699997</v>
          </cell>
          <cell r="I28">
            <v>2239364224.0699997</v>
          </cell>
          <cell r="J28">
            <v>500473131.07</v>
          </cell>
          <cell r="K28">
            <v>61863498</v>
          </cell>
          <cell r="L28">
            <v>0</v>
          </cell>
          <cell r="M28">
            <v>1220650397</v>
          </cell>
          <cell r="N28">
            <v>257706120</v>
          </cell>
          <cell r="O28">
            <v>45535842</v>
          </cell>
          <cell r="P28">
            <v>2555108</v>
          </cell>
          <cell r="Q28">
            <v>150580128</v>
          </cell>
          <cell r="R28">
            <v>404219019</v>
          </cell>
        </row>
        <row r="29">
          <cell r="B29" t="str">
            <v>Đà Nẵng</v>
          </cell>
          <cell r="F29">
            <v>116651281</v>
          </cell>
          <cell r="G29">
            <v>44461977</v>
          </cell>
          <cell r="H29">
            <v>2425334087</v>
          </cell>
          <cell r="I29">
            <v>2216784670</v>
          </cell>
          <cell r="J29">
            <v>334532612</v>
          </cell>
          <cell r="K29">
            <v>516940690</v>
          </cell>
          <cell r="L29">
            <v>17915</v>
          </cell>
          <cell r="M29">
            <v>1305486643</v>
          </cell>
          <cell r="N29">
            <v>13908953</v>
          </cell>
          <cell r="O29">
            <v>29058348</v>
          </cell>
          <cell r="P29">
            <v>0</v>
          </cell>
          <cell r="Q29">
            <v>16839509</v>
          </cell>
          <cell r="R29">
            <v>208549417</v>
          </cell>
        </row>
        <row r="30">
          <cell r="B30" t="str">
            <v>Đắk Lắc</v>
          </cell>
          <cell r="F30">
            <v>26586719</v>
          </cell>
          <cell r="G30">
            <v>0</v>
          </cell>
          <cell r="H30">
            <v>1102688193</v>
          </cell>
          <cell r="I30">
            <v>935257548</v>
          </cell>
          <cell r="J30">
            <v>206984149</v>
          </cell>
          <cell r="K30">
            <v>111502144</v>
          </cell>
          <cell r="L30">
            <v>21010</v>
          </cell>
          <cell r="M30">
            <v>514263078</v>
          </cell>
          <cell r="N30">
            <v>47094746</v>
          </cell>
          <cell r="O30">
            <v>44116455</v>
          </cell>
          <cell r="P30">
            <v>0</v>
          </cell>
          <cell r="Q30">
            <v>11275966</v>
          </cell>
          <cell r="R30">
            <v>167430645</v>
          </cell>
        </row>
        <row r="31">
          <cell r="B31" t="str">
            <v>Đắk Nông</v>
          </cell>
          <cell r="F31">
            <v>166276092</v>
          </cell>
          <cell r="G31">
            <v>0</v>
          </cell>
          <cell r="H31">
            <v>1033260558</v>
          </cell>
          <cell r="I31">
            <v>863548467</v>
          </cell>
          <cell r="J31">
            <v>99345033</v>
          </cell>
          <cell r="K31">
            <v>12607750</v>
          </cell>
          <cell r="L31">
            <v>0</v>
          </cell>
          <cell r="M31">
            <v>733958984</v>
          </cell>
          <cell r="N31">
            <v>16274152</v>
          </cell>
          <cell r="O31">
            <v>0</v>
          </cell>
          <cell r="P31">
            <v>0</v>
          </cell>
          <cell r="Q31">
            <v>1362548</v>
          </cell>
          <cell r="R31">
            <v>169712091</v>
          </cell>
        </row>
        <row r="32">
          <cell r="B32" t="str">
            <v>Điện Biên</v>
          </cell>
          <cell r="F32">
            <v>4409875</v>
          </cell>
          <cell r="G32">
            <v>0</v>
          </cell>
          <cell r="H32">
            <v>45700397.469</v>
          </cell>
          <cell r="I32">
            <v>31553040.305</v>
          </cell>
          <cell r="J32">
            <v>10854951.305</v>
          </cell>
          <cell r="K32">
            <v>10783016</v>
          </cell>
          <cell r="L32">
            <v>141321</v>
          </cell>
          <cell r="M32">
            <v>7708327</v>
          </cell>
          <cell r="N32">
            <v>2803</v>
          </cell>
          <cell r="O32">
            <v>0</v>
          </cell>
          <cell r="P32">
            <v>0</v>
          </cell>
          <cell r="Q32">
            <v>2062622</v>
          </cell>
          <cell r="R32">
            <v>14147357.164</v>
          </cell>
        </row>
        <row r="33">
          <cell r="B33" t="str">
            <v>Đồng Nai</v>
          </cell>
          <cell r="F33">
            <v>157757548</v>
          </cell>
          <cell r="G33">
            <v>89034993</v>
          </cell>
          <cell r="H33">
            <v>3658664254.35</v>
          </cell>
          <cell r="I33">
            <v>2756887345.35</v>
          </cell>
          <cell r="J33">
            <v>494299505.15</v>
          </cell>
          <cell r="K33">
            <v>200765288</v>
          </cell>
          <cell r="L33">
            <v>116036</v>
          </cell>
          <cell r="M33">
            <v>1684050456.2</v>
          </cell>
          <cell r="N33">
            <v>132076173</v>
          </cell>
          <cell r="O33">
            <v>70725173</v>
          </cell>
          <cell r="P33">
            <v>0</v>
          </cell>
          <cell r="Q33">
            <v>174854714</v>
          </cell>
          <cell r="R33">
            <v>901776909</v>
          </cell>
        </row>
        <row r="34">
          <cell r="B34" t="str">
            <v>Đồng Tháp</v>
          </cell>
          <cell r="F34">
            <v>186378976</v>
          </cell>
          <cell r="G34">
            <v>0</v>
          </cell>
          <cell r="H34">
            <v>1236451251</v>
          </cell>
          <cell r="I34">
            <v>900765864</v>
          </cell>
          <cell r="J34">
            <v>257268052</v>
          </cell>
          <cell r="K34">
            <v>36599679</v>
          </cell>
          <cell r="L34">
            <v>17686</v>
          </cell>
          <cell r="M34">
            <v>570803406</v>
          </cell>
          <cell r="N34">
            <v>16371555</v>
          </cell>
          <cell r="O34">
            <v>2554842</v>
          </cell>
          <cell r="P34">
            <v>850000</v>
          </cell>
          <cell r="Q34">
            <v>16300644</v>
          </cell>
          <cell r="R34">
            <v>335685387</v>
          </cell>
        </row>
        <row r="35">
          <cell r="B35" t="str">
            <v>Gia Lai</v>
          </cell>
          <cell r="F35">
            <v>58592625.5</v>
          </cell>
          <cell r="G35">
            <v>7259634</v>
          </cell>
          <cell r="H35">
            <v>985124120.763</v>
          </cell>
          <cell r="I35">
            <v>712832182.0339999</v>
          </cell>
          <cell r="J35">
            <v>177168823.614</v>
          </cell>
          <cell r="K35">
            <v>80463617.344</v>
          </cell>
          <cell r="L35">
            <v>57517</v>
          </cell>
          <cell r="M35">
            <v>419929944.301</v>
          </cell>
          <cell r="N35">
            <v>22543587.775</v>
          </cell>
          <cell r="O35">
            <v>5323962</v>
          </cell>
          <cell r="P35">
            <v>3568077</v>
          </cell>
          <cell r="Q35">
            <v>3776653</v>
          </cell>
          <cell r="R35">
            <v>272291938.729</v>
          </cell>
        </row>
        <row r="36">
          <cell r="B36" t="str">
            <v>Hà Giang</v>
          </cell>
          <cell r="F36">
            <v>13331341</v>
          </cell>
          <cell r="G36">
            <v>0</v>
          </cell>
          <cell r="H36">
            <v>60823684</v>
          </cell>
          <cell r="I36">
            <v>25336919</v>
          </cell>
          <cell r="J36">
            <v>8924790</v>
          </cell>
          <cell r="K36">
            <v>2029968</v>
          </cell>
          <cell r="L36">
            <v>43500</v>
          </cell>
          <cell r="M36">
            <v>11223987</v>
          </cell>
          <cell r="N36">
            <v>2983541</v>
          </cell>
          <cell r="O36">
            <v>0</v>
          </cell>
          <cell r="P36">
            <v>0</v>
          </cell>
          <cell r="Q36">
            <v>131133</v>
          </cell>
          <cell r="R36">
            <v>35486765</v>
          </cell>
        </row>
        <row r="37">
          <cell r="B37" t="str">
            <v>Hà Nam</v>
          </cell>
          <cell r="F37">
            <v>775338</v>
          </cell>
          <cell r="G37">
            <v>0</v>
          </cell>
          <cell r="H37">
            <v>202155411</v>
          </cell>
          <cell r="I37">
            <v>181008145</v>
          </cell>
          <cell r="J37">
            <v>69218137</v>
          </cell>
          <cell r="K37">
            <v>1541496</v>
          </cell>
          <cell r="L37">
            <v>26157</v>
          </cell>
          <cell r="M37">
            <v>108493937</v>
          </cell>
          <cell r="N37">
            <v>0</v>
          </cell>
          <cell r="O37">
            <v>480900</v>
          </cell>
          <cell r="P37">
            <v>0</v>
          </cell>
          <cell r="Q37">
            <v>1247518</v>
          </cell>
          <cell r="R37">
            <v>21147266</v>
          </cell>
        </row>
        <row r="38">
          <cell r="B38" t="str">
            <v>Hà Nội</v>
          </cell>
          <cell r="F38">
            <v>1862219969.8899999</v>
          </cell>
          <cell r="G38">
            <v>1145200</v>
          </cell>
          <cell r="H38">
            <v>13092995677.633999</v>
          </cell>
          <cell r="I38">
            <v>11884321867.633</v>
          </cell>
          <cell r="J38">
            <v>1900268860.1790001</v>
          </cell>
          <cell r="K38">
            <v>380900321.71099997</v>
          </cell>
          <cell r="L38">
            <v>794009</v>
          </cell>
          <cell r="M38">
            <v>8827436453.743</v>
          </cell>
          <cell r="N38">
            <v>238783168</v>
          </cell>
          <cell r="O38">
            <v>299719702</v>
          </cell>
          <cell r="P38">
            <v>0</v>
          </cell>
          <cell r="Q38">
            <v>236419353</v>
          </cell>
          <cell r="R38">
            <v>1208673810.001</v>
          </cell>
        </row>
        <row r="39">
          <cell r="B39" t="str">
            <v>Hà Tĩnh</v>
          </cell>
          <cell r="F39">
            <v>3748086</v>
          </cell>
          <cell r="G39">
            <v>0</v>
          </cell>
          <cell r="H39">
            <v>360888568</v>
          </cell>
          <cell r="I39">
            <v>343286302</v>
          </cell>
          <cell r="J39">
            <v>18684840</v>
          </cell>
          <cell r="K39">
            <v>20855184</v>
          </cell>
          <cell r="L39">
            <v>36615</v>
          </cell>
          <cell r="M39">
            <v>300112402</v>
          </cell>
          <cell r="N39">
            <v>3359101</v>
          </cell>
          <cell r="O39">
            <v>56665</v>
          </cell>
          <cell r="P39">
            <v>0</v>
          </cell>
          <cell r="Q39">
            <v>181495</v>
          </cell>
          <cell r="R39">
            <v>17602266</v>
          </cell>
        </row>
        <row r="40">
          <cell r="B40" t="str">
            <v>Hải Dương</v>
          </cell>
          <cell r="F40">
            <v>32265201</v>
          </cell>
          <cell r="G40">
            <v>0</v>
          </cell>
          <cell r="H40">
            <v>1423699070</v>
          </cell>
          <cell r="I40">
            <v>1372977634</v>
          </cell>
          <cell r="J40">
            <v>50860798</v>
          </cell>
          <cell r="K40">
            <v>1024121683</v>
          </cell>
          <cell r="L40">
            <v>85403</v>
          </cell>
          <cell r="M40">
            <v>246732444</v>
          </cell>
          <cell r="N40">
            <v>5656162</v>
          </cell>
          <cell r="O40">
            <v>41280002</v>
          </cell>
          <cell r="P40">
            <v>0</v>
          </cell>
          <cell r="Q40">
            <v>4241142</v>
          </cell>
          <cell r="R40">
            <v>50721436</v>
          </cell>
        </row>
        <row r="41">
          <cell r="B41" t="str">
            <v>Hải Phòng</v>
          </cell>
          <cell r="F41">
            <v>413371679</v>
          </cell>
          <cell r="G41">
            <v>55593316</v>
          </cell>
          <cell r="H41">
            <v>4093559665</v>
          </cell>
          <cell r="I41">
            <v>3106321578</v>
          </cell>
          <cell r="J41">
            <v>517072971</v>
          </cell>
          <cell r="K41">
            <v>139654979</v>
          </cell>
          <cell r="L41">
            <v>20821</v>
          </cell>
          <cell r="M41">
            <v>2408337050</v>
          </cell>
          <cell r="N41">
            <v>16066499</v>
          </cell>
          <cell r="O41">
            <v>14117381</v>
          </cell>
          <cell r="P41">
            <v>0</v>
          </cell>
          <cell r="Q41">
            <v>11051877</v>
          </cell>
          <cell r="R41">
            <v>987238087</v>
          </cell>
        </row>
        <row r="42">
          <cell r="B42" t="str">
            <v>Hậu Giang</v>
          </cell>
          <cell r="F42">
            <v>94529476</v>
          </cell>
          <cell r="G42">
            <v>151486185</v>
          </cell>
          <cell r="H42">
            <v>614855433</v>
          </cell>
          <cell r="I42">
            <v>393801124</v>
          </cell>
          <cell r="J42">
            <v>76860373</v>
          </cell>
          <cell r="K42">
            <v>24431469</v>
          </cell>
          <cell r="L42">
            <v>5581</v>
          </cell>
          <cell r="M42">
            <v>282483579</v>
          </cell>
          <cell r="N42">
            <v>6877130</v>
          </cell>
          <cell r="O42">
            <v>196375</v>
          </cell>
          <cell r="P42">
            <v>652000</v>
          </cell>
          <cell r="Q42">
            <v>2294617</v>
          </cell>
          <cell r="R42">
            <v>221054309</v>
          </cell>
        </row>
        <row r="43">
          <cell r="B43" t="str">
            <v>Hòa Bình</v>
          </cell>
          <cell r="F43">
            <v>34578358.5</v>
          </cell>
          <cell r="G43">
            <v>0</v>
          </cell>
          <cell r="H43">
            <v>136413065.5</v>
          </cell>
          <cell r="I43">
            <v>107731361.5</v>
          </cell>
          <cell r="J43">
            <v>23756568.5</v>
          </cell>
          <cell r="K43">
            <v>1766627</v>
          </cell>
          <cell r="L43">
            <v>36852</v>
          </cell>
          <cell r="M43">
            <v>75634016</v>
          </cell>
          <cell r="N43">
            <v>1963802</v>
          </cell>
          <cell r="O43">
            <v>150140</v>
          </cell>
          <cell r="P43">
            <v>0</v>
          </cell>
          <cell r="Q43">
            <v>4423356</v>
          </cell>
          <cell r="R43">
            <v>28681704</v>
          </cell>
        </row>
        <row r="44">
          <cell r="B44" t="str">
            <v>Hồ Chí Minh</v>
          </cell>
          <cell r="F44">
            <v>2290973624.3640003</v>
          </cell>
          <cell r="G44">
            <v>663836691</v>
          </cell>
          <cell r="H44">
            <v>54473656975.41</v>
          </cell>
          <cell r="I44">
            <v>37954560716.516</v>
          </cell>
          <cell r="J44">
            <v>4522509409.44</v>
          </cell>
          <cell r="K44">
            <v>2673149828.408</v>
          </cell>
          <cell r="L44">
            <v>771189</v>
          </cell>
          <cell r="M44">
            <v>27700272803.550003</v>
          </cell>
          <cell r="N44">
            <v>1105195106</v>
          </cell>
          <cell r="O44">
            <v>770310022</v>
          </cell>
          <cell r="P44">
            <v>8924349</v>
          </cell>
          <cell r="Q44">
            <v>1173428009.118</v>
          </cell>
          <cell r="R44">
            <v>16519096258.894001</v>
          </cell>
        </row>
        <row r="45">
          <cell r="B45" t="str">
            <v>Hưng Yên</v>
          </cell>
          <cell r="F45">
            <v>15788625.461</v>
          </cell>
          <cell r="G45">
            <v>21449123</v>
          </cell>
          <cell r="H45">
            <v>496517200.617</v>
          </cell>
          <cell r="I45">
            <v>400105551.03</v>
          </cell>
          <cell r="J45">
            <v>45616556.292</v>
          </cell>
          <cell r="K45">
            <v>35580547.231</v>
          </cell>
          <cell r="L45">
            <v>10112</v>
          </cell>
          <cell r="M45">
            <v>265355404.088</v>
          </cell>
          <cell r="N45">
            <v>676926</v>
          </cell>
          <cell r="O45">
            <v>2846262</v>
          </cell>
          <cell r="P45">
            <v>0</v>
          </cell>
          <cell r="Q45">
            <v>50019743.419</v>
          </cell>
          <cell r="R45">
            <v>96411649.587</v>
          </cell>
        </row>
        <row r="46">
          <cell r="B46" t="str">
            <v>Kiên Giang</v>
          </cell>
          <cell r="F46">
            <v>39020712</v>
          </cell>
          <cell r="G46">
            <v>0</v>
          </cell>
          <cell r="H46">
            <v>1372677282</v>
          </cell>
          <cell r="I46">
            <v>1146371794</v>
          </cell>
          <cell r="J46">
            <v>305364206</v>
          </cell>
          <cell r="K46">
            <v>54754256</v>
          </cell>
          <cell r="L46">
            <v>21486</v>
          </cell>
          <cell r="M46">
            <v>730848982</v>
          </cell>
          <cell r="N46">
            <v>33476891</v>
          </cell>
          <cell r="O46">
            <v>13408834</v>
          </cell>
          <cell r="P46">
            <v>0</v>
          </cell>
          <cell r="Q46">
            <v>8497139</v>
          </cell>
          <cell r="R46">
            <v>226305488</v>
          </cell>
        </row>
        <row r="47">
          <cell r="B47" t="str">
            <v>Kon Tum</v>
          </cell>
          <cell r="F47">
            <v>133718943.78299999</v>
          </cell>
          <cell r="G47">
            <v>43292.304</v>
          </cell>
          <cell r="H47">
            <v>623373416.0139999</v>
          </cell>
          <cell r="I47">
            <v>292992749.526</v>
          </cell>
          <cell r="J47">
            <v>55752140.108</v>
          </cell>
          <cell r="K47">
            <v>19903862.849000003</v>
          </cell>
          <cell r="L47">
            <v>0</v>
          </cell>
          <cell r="M47">
            <v>209647978.84799993</v>
          </cell>
          <cell r="N47">
            <v>7616687.721</v>
          </cell>
          <cell r="O47">
            <v>72080</v>
          </cell>
          <cell r="P47">
            <v>0</v>
          </cell>
          <cell r="Q47">
            <v>0</v>
          </cell>
          <cell r="R47">
            <v>330380666.48800004</v>
          </cell>
        </row>
        <row r="48">
          <cell r="B48" t="str">
            <v>Khánh Hòa</v>
          </cell>
          <cell r="F48">
            <v>43174040.431</v>
          </cell>
          <cell r="G48">
            <v>0</v>
          </cell>
          <cell r="H48">
            <v>1732334827.7714</v>
          </cell>
          <cell r="I48">
            <v>1241632756.4593997</v>
          </cell>
          <cell r="J48">
            <v>239413940.3994</v>
          </cell>
          <cell r="K48">
            <v>221399114.59100002</v>
          </cell>
          <cell r="L48">
            <v>113127.97600000001</v>
          </cell>
          <cell r="M48">
            <v>740180509.295</v>
          </cell>
          <cell r="N48">
            <v>25844641.575000003</v>
          </cell>
          <cell r="O48">
            <v>8698950.112</v>
          </cell>
          <cell r="P48">
            <v>0</v>
          </cell>
          <cell r="Q48">
            <v>5982471.756</v>
          </cell>
          <cell r="R48">
            <v>490702071.25500005</v>
          </cell>
        </row>
        <row r="49">
          <cell r="B49" t="str">
            <v>Lai Châu</v>
          </cell>
          <cell r="F49">
            <v>1515891</v>
          </cell>
          <cell r="G49">
            <v>0</v>
          </cell>
          <cell r="H49">
            <v>20114560</v>
          </cell>
          <cell r="I49">
            <v>14168924</v>
          </cell>
          <cell r="J49">
            <v>7165513</v>
          </cell>
          <cell r="K49">
            <v>346442</v>
          </cell>
          <cell r="L49">
            <v>38808</v>
          </cell>
          <cell r="M49">
            <v>6447205</v>
          </cell>
          <cell r="N49">
            <v>25000</v>
          </cell>
          <cell r="O49">
            <v>66191</v>
          </cell>
          <cell r="P49">
            <v>0</v>
          </cell>
          <cell r="Q49">
            <v>79765</v>
          </cell>
          <cell r="R49">
            <v>5945636</v>
          </cell>
        </row>
        <row r="50">
          <cell r="B50" t="str">
            <v>Lạng Sơn</v>
          </cell>
          <cell r="F50">
            <v>11889031</v>
          </cell>
          <cell r="G50">
            <v>0</v>
          </cell>
          <cell r="H50">
            <v>96762499</v>
          </cell>
          <cell r="I50">
            <v>51866523</v>
          </cell>
          <cell r="J50">
            <v>22530247</v>
          </cell>
          <cell r="K50">
            <v>14491266</v>
          </cell>
          <cell r="L50">
            <v>461735</v>
          </cell>
          <cell r="M50">
            <v>14189358</v>
          </cell>
          <cell r="N50">
            <v>177113</v>
          </cell>
          <cell r="O50">
            <v>16804</v>
          </cell>
          <cell r="P50">
            <v>0</v>
          </cell>
          <cell r="Q50">
            <v>0</v>
          </cell>
          <cell r="R50">
            <v>44895976</v>
          </cell>
        </row>
        <row r="51">
          <cell r="B51" t="str">
            <v>Lào Cai</v>
          </cell>
          <cell r="F51">
            <v>5382138</v>
          </cell>
          <cell r="G51">
            <v>0</v>
          </cell>
          <cell r="H51">
            <v>103473975.577</v>
          </cell>
          <cell r="I51">
            <v>85983378.326</v>
          </cell>
          <cell r="J51">
            <v>27772419.795</v>
          </cell>
          <cell r="K51">
            <v>4209323.5309999995</v>
          </cell>
          <cell r="L51">
            <v>155673</v>
          </cell>
          <cell r="M51">
            <v>42504793</v>
          </cell>
          <cell r="N51">
            <v>7957207</v>
          </cell>
          <cell r="O51">
            <v>2605432</v>
          </cell>
          <cell r="P51">
            <v>0</v>
          </cell>
          <cell r="Q51">
            <v>778530</v>
          </cell>
          <cell r="R51">
            <v>17490597.251000002</v>
          </cell>
        </row>
        <row r="52">
          <cell r="B52" t="str">
            <v>Lâm Đồng</v>
          </cell>
          <cell r="F52">
            <v>49746462</v>
          </cell>
          <cell r="G52">
            <v>0</v>
          </cell>
          <cell r="H52">
            <v>2439541281</v>
          </cell>
          <cell r="I52">
            <v>940376057</v>
          </cell>
          <cell r="J52">
            <v>180039765</v>
          </cell>
          <cell r="K52">
            <v>92427281</v>
          </cell>
          <cell r="L52">
            <v>27387</v>
          </cell>
          <cell r="M52">
            <v>601646635</v>
          </cell>
          <cell r="N52">
            <v>29685998</v>
          </cell>
          <cell r="O52">
            <v>2960018</v>
          </cell>
          <cell r="P52">
            <v>10338067</v>
          </cell>
          <cell r="Q52">
            <v>23250906</v>
          </cell>
          <cell r="R52">
            <v>1499165224</v>
          </cell>
        </row>
        <row r="53">
          <cell r="B53" t="str">
            <v>Long An</v>
          </cell>
          <cell r="F53">
            <v>263630986</v>
          </cell>
          <cell r="G53">
            <v>208772730</v>
          </cell>
          <cell r="H53">
            <v>3810849289.625</v>
          </cell>
          <cell r="I53">
            <v>2589815700.625</v>
          </cell>
          <cell r="J53">
            <v>657873143.625</v>
          </cell>
          <cell r="K53">
            <v>72582273</v>
          </cell>
          <cell r="L53">
            <v>91959</v>
          </cell>
          <cell r="M53">
            <v>1737378226</v>
          </cell>
          <cell r="N53">
            <v>103705878</v>
          </cell>
          <cell r="O53">
            <v>6780770</v>
          </cell>
          <cell r="P53">
            <v>134338</v>
          </cell>
          <cell r="Q53">
            <v>11269113</v>
          </cell>
          <cell r="R53">
            <v>1221033589</v>
          </cell>
        </row>
        <row r="54">
          <cell r="B54" t="str">
            <v>Nam Định</v>
          </cell>
          <cell r="F54">
            <v>19012303</v>
          </cell>
          <cell r="G54">
            <v>0</v>
          </cell>
          <cell r="H54">
            <v>285167405</v>
          </cell>
          <cell r="I54">
            <v>113558915</v>
          </cell>
          <cell r="J54">
            <v>32822643</v>
          </cell>
          <cell r="K54">
            <v>4774631</v>
          </cell>
          <cell r="L54">
            <v>154195</v>
          </cell>
          <cell r="M54">
            <v>35980582</v>
          </cell>
          <cell r="N54">
            <v>26296301</v>
          </cell>
          <cell r="O54">
            <v>1357488</v>
          </cell>
          <cell r="P54">
            <v>0</v>
          </cell>
          <cell r="Q54">
            <v>12173075</v>
          </cell>
          <cell r="R54">
            <v>171608490</v>
          </cell>
        </row>
        <row r="55">
          <cell r="B55" t="str">
            <v>Ninh Bình</v>
          </cell>
          <cell r="F55">
            <v>17037684</v>
          </cell>
          <cell r="G55">
            <v>73989</v>
          </cell>
          <cell r="H55">
            <v>343275031.271</v>
          </cell>
          <cell r="I55">
            <v>312738747</v>
          </cell>
          <cell r="J55">
            <v>45104868</v>
          </cell>
          <cell r="K55">
            <v>24243652</v>
          </cell>
          <cell r="L55">
            <v>25260</v>
          </cell>
          <cell r="M55">
            <v>229374880</v>
          </cell>
          <cell r="N55">
            <v>4759831</v>
          </cell>
          <cell r="O55">
            <v>6577481</v>
          </cell>
          <cell r="P55">
            <v>0</v>
          </cell>
          <cell r="Q55">
            <v>2652775</v>
          </cell>
          <cell r="R55">
            <v>30536284.271</v>
          </cell>
        </row>
        <row r="56">
          <cell r="B56" t="str">
            <v>Ninh Thuận</v>
          </cell>
          <cell r="F56">
            <v>79286084</v>
          </cell>
          <cell r="G56">
            <v>4876234</v>
          </cell>
          <cell r="H56">
            <v>280037533</v>
          </cell>
          <cell r="I56">
            <v>188954157</v>
          </cell>
          <cell r="J56">
            <v>29688506</v>
          </cell>
          <cell r="K56">
            <v>20545521</v>
          </cell>
          <cell r="L56">
            <v>23444</v>
          </cell>
          <cell r="M56">
            <v>110060533</v>
          </cell>
          <cell r="N56">
            <v>12746589</v>
          </cell>
          <cell r="O56">
            <v>9006221</v>
          </cell>
          <cell r="P56">
            <v>0</v>
          </cell>
          <cell r="Q56">
            <v>6883343</v>
          </cell>
          <cell r="R56">
            <v>91083376</v>
          </cell>
        </row>
        <row r="57">
          <cell r="B57" t="str">
            <v>Nghệ An</v>
          </cell>
          <cell r="F57">
            <v>36050440.772</v>
          </cell>
          <cell r="G57">
            <v>0</v>
          </cell>
          <cell r="H57">
            <v>613466644.46011</v>
          </cell>
          <cell r="I57">
            <v>512308572.64110994</v>
          </cell>
          <cell r="J57">
            <v>124073877.25299999</v>
          </cell>
          <cell r="K57">
            <v>17487114.667</v>
          </cell>
          <cell r="L57">
            <v>320769.83999999997</v>
          </cell>
          <cell r="M57">
            <v>333170037.60310996</v>
          </cell>
          <cell r="N57">
            <v>21063640.325999998</v>
          </cell>
          <cell r="O57">
            <v>12385734.84</v>
          </cell>
          <cell r="P57">
            <v>748440</v>
          </cell>
          <cell r="Q57">
            <v>3058958.1119999997</v>
          </cell>
          <cell r="R57">
            <v>101158071.81899999</v>
          </cell>
        </row>
        <row r="58">
          <cell r="B58" t="str">
            <v>Phú Thọ</v>
          </cell>
          <cell r="F58">
            <v>18961643.355</v>
          </cell>
          <cell r="G58">
            <v>32062348</v>
          </cell>
          <cell r="H58">
            <v>469593782.658</v>
          </cell>
          <cell r="I58">
            <v>324477242.039</v>
          </cell>
          <cell r="J58">
            <v>61299475.653</v>
          </cell>
          <cell r="K58">
            <v>9781417.407</v>
          </cell>
          <cell r="L58">
            <v>135282</v>
          </cell>
          <cell r="M58">
            <v>239410658.355</v>
          </cell>
          <cell r="N58">
            <v>7292966.624</v>
          </cell>
          <cell r="O58">
            <v>2846663</v>
          </cell>
          <cell r="P58">
            <v>0</v>
          </cell>
          <cell r="Q58">
            <v>3710779</v>
          </cell>
          <cell r="R58">
            <v>145116540.61900002</v>
          </cell>
        </row>
        <row r="59">
          <cell r="B59" t="str">
            <v>Phú Yên</v>
          </cell>
          <cell r="F59">
            <v>111298604</v>
          </cell>
          <cell r="G59">
            <v>0</v>
          </cell>
          <cell r="H59">
            <v>357097981</v>
          </cell>
          <cell r="I59">
            <v>285690906</v>
          </cell>
          <cell r="J59">
            <v>50396947</v>
          </cell>
          <cell r="K59">
            <v>27426233</v>
          </cell>
          <cell r="L59">
            <v>173908</v>
          </cell>
          <cell r="M59">
            <v>196151588</v>
          </cell>
          <cell r="N59">
            <v>3890659</v>
          </cell>
          <cell r="O59">
            <v>3824679</v>
          </cell>
          <cell r="P59">
            <v>0</v>
          </cell>
          <cell r="Q59">
            <v>3826892</v>
          </cell>
          <cell r="R59">
            <v>71407075</v>
          </cell>
        </row>
        <row r="60">
          <cell r="B60" t="str">
            <v>Quảng Bình</v>
          </cell>
          <cell r="F60">
            <v>6230121</v>
          </cell>
          <cell r="G60">
            <v>0</v>
          </cell>
          <cell r="H60">
            <v>267425890</v>
          </cell>
          <cell r="I60">
            <v>145459629</v>
          </cell>
          <cell r="J60">
            <v>32772904</v>
          </cell>
          <cell r="K60">
            <v>3815289</v>
          </cell>
          <cell r="L60">
            <v>115385</v>
          </cell>
          <cell r="M60">
            <v>100040255</v>
          </cell>
          <cell r="N60">
            <v>3620776</v>
          </cell>
          <cell r="O60">
            <v>3647223</v>
          </cell>
          <cell r="P60">
            <v>0</v>
          </cell>
          <cell r="Q60">
            <v>1447797</v>
          </cell>
          <cell r="R60">
            <v>121966261</v>
          </cell>
        </row>
        <row r="61">
          <cell r="B61" t="str">
            <v>Quảng Nam</v>
          </cell>
          <cell r="F61">
            <v>19386523.36</v>
          </cell>
          <cell r="G61">
            <v>16083007</v>
          </cell>
          <cell r="H61">
            <v>1588865276.4229999</v>
          </cell>
          <cell r="I61">
            <v>1503416252.191</v>
          </cell>
          <cell r="J61">
            <v>536880515.286</v>
          </cell>
          <cell r="K61">
            <v>21413098.145</v>
          </cell>
          <cell r="L61">
            <v>88556</v>
          </cell>
          <cell r="M61">
            <v>931645727.96</v>
          </cell>
          <cell r="N61">
            <v>1916937.8</v>
          </cell>
          <cell r="O61">
            <v>9410201</v>
          </cell>
          <cell r="P61">
            <v>0</v>
          </cell>
          <cell r="Q61">
            <v>2061216</v>
          </cell>
          <cell r="R61">
            <v>85449024.23200001</v>
          </cell>
        </row>
        <row r="62">
          <cell r="B62" t="str">
            <v>Quảng Ninh</v>
          </cell>
          <cell r="F62">
            <v>72400193</v>
          </cell>
          <cell r="G62">
            <v>71458</v>
          </cell>
          <cell r="H62">
            <v>1395051440.0100002</v>
          </cell>
          <cell r="I62">
            <v>1270145453.0100002</v>
          </cell>
          <cell r="J62">
            <v>224065370.5</v>
          </cell>
          <cell r="K62">
            <v>24509257</v>
          </cell>
          <cell r="L62">
            <v>269503</v>
          </cell>
          <cell r="M62">
            <v>853466617.5100001</v>
          </cell>
          <cell r="N62">
            <v>147768918</v>
          </cell>
          <cell r="O62">
            <v>10913137</v>
          </cell>
          <cell r="P62">
            <v>0</v>
          </cell>
          <cell r="Q62">
            <v>9152650</v>
          </cell>
          <cell r="R62">
            <v>124905987</v>
          </cell>
        </row>
        <row r="63">
          <cell r="B63" t="str">
            <v>Quảng Ngãi</v>
          </cell>
          <cell r="F63">
            <v>22209561</v>
          </cell>
          <cell r="G63">
            <v>0</v>
          </cell>
          <cell r="H63">
            <v>736308135</v>
          </cell>
          <cell r="I63">
            <v>589993248</v>
          </cell>
          <cell r="J63">
            <v>116841915</v>
          </cell>
          <cell r="K63">
            <v>41695670</v>
          </cell>
          <cell r="L63">
            <v>20732</v>
          </cell>
          <cell r="M63">
            <v>421033262</v>
          </cell>
          <cell r="N63">
            <v>1448176</v>
          </cell>
          <cell r="O63">
            <v>5411186</v>
          </cell>
          <cell r="P63">
            <v>0</v>
          </cell>
          <cell r="Q63">
            <v>3542307</v>
          </cell>
          <cell r="R63">
            <v>146314887</v>
          </cell>
        </row>
        <row r="64">
          <cell r="B64" t="str">
            <v>Quảng Trị</v>
          </cell>
          <cell r="F64">
            <v>15890733</v>
          </cell>
          <cell r="G64">
            <v>0</v>
          </cell>
          <cell r="H64">
            <v>229214827</v>
          </cell>
          <cell r="I64">
            <v>142730514</v>
          </cell>
          <cell r="J64">
            <v>35064280</v>
          </cell>
          <cell r="K64">
            <v>4994606</v>
          </cell>
          <cell r="L64">
            <v>8991</v>
          </cell>
          <cell r="M64">
            <v>96296000</v>
          </cell>
          <cell r="N64">
            <v>868892</v>
          </cell>
          <cell r="O64">
            <v>4561780</v>
          </cell>
          <cell r="P64">
            <v>0</v>
          </cell>
          <cell r="Q64">
            <v>935965</v>
          </cell>
          <cell r="R64">
            <v>86484313</v>
          </cell>
        </row>
        <row r="65">
          <cell r="B65" t="str">
            <v>Sóc Trăng</v>
          </cell>
          <cell r="F65">
            <v>29227336</v>
          </cell>
          <cell r="G65">
            <v>323867</v>
          </cell>
          <cell r="H65">
            <v>1078393107</v>
          </cell>
          <cell r="I65">
            <v>1034022236</v>
          </cell>
          <cell r="J65">
            <v>148660945</v>
          </cell>
          <cell r="K65">
            <v>69127648</v>
          </cell>
          <cell r="L65">
            <v>2625</v>
          </cell>
          <cell r="M65">
            <v>715752866</v>
          </cell>
          <cell r="N65">
            <v>91930154</v>
          </cell>
          <cell r="O65">
            <v>1447838</v>
          </cell>
          <cell r="P65">
            <v>0</v>
          </cell>
          <cell r="Q65">
            <v>7100160</v>
          </cell>
          <cell r="R65">
            <v>44370871</v>
          </cell>
        </row>
        <row r="66">
          <cell r="B66" t="str">
            <v>Sơn La</v>
          </cell>
          <cell r="F66">
            <v>2110690</v>
          </cell>
          <cell r="G66">
            <v>0</v>
          </cell>
          <cell r="H66">
            <v>197144885</v>
          </cell>
          <cell r="I66">
            <v>150254459</v>
          </cell>
          <cell r="J66">
            <v>28411818</v>
          </cell>
          <cell r="K66">
            <v>14241383</v>
          </cell>
          <cell r="L66">
            <v>528458</v>
          </cell>
          <cell r="M66">
            <v>103556283</v>
          </cell>
          <cell r="N66">
            <v>264906</v>
          </cell>
          <cell r="O66">
            <v>2991645</v>
          </cell>
          <cell r="P66">
            <v>0</v>
          </cell>
          <cell r="Q66">
            <v>259966</v>
          </cell>
          <cell r="R66">
            <v>46890426</v>
          </cell>
        </row>
        <row r="67">
          <cell r="B67" t="str">
            <v>Tây Ninh</v>
          </cell>
          <cell r="F67">
            <v>57813380</v>
          </cell>
          <cell r="G67">
            <v>2345721</v>
          </cell>
          <cell r="H67">
            <v>1797989147</v>
          </cell>
          <cell r="I67">
            <v>1389085550</v>
          </cell>
          <cell r="J67">
            <v>244183473</v>
          </cell>
          <cell r="K67">
            <v>59529033</v>
          </cell>
          <cell r="L67">
            <v>35045</v>
          </cell>
          <cell r="M67">
            <v>924728297</v>
          </cell>
          <cell r="N67">
            <v>45568033</v>
          </cell>
          <cell r="O67">
            <v>12186612</v>
          </cell>
          <cell r="P67">
            <v>0</v>
          </cell>
          <cell r="Q67">
            <v>102855057</v>
          </cell>
          <cell r="R67">
            <v>408903597</v>
          </cell>
        </row>
        <row r="68">
          <cell r="B68" t="str">
            <v>Tiền Giang</v>
          </cell>
          <cell r="F68">
            <v>194305535.659</v>
          </cell>
          <cell r="G68">
            <v>8120176.891</v>
          </cell>
          <cell r="H68">
            <v>1697283466.2979999</v>
          </cell>
          <cell r="I68">
            <v>1229067513.838</v>
          </cell>
          <cell r="J68">
            <v>232051435.00700003</v>
          </cell>
          <cell r="K68">
            <v>70711480.047</v>
          </cell>
          <cell r="L68">
            <v>7525</v>
          </cell>
          <cell r="M68">
            <v>790873216.8989999</v>
          </cell>
          <cell r="N68">
            <v>66722197.8</v>
          </cell>
          <cell r="O68">
            <v>12265282.196</v>
          </cell>
          <cell r="P68">
            <v>0</v>
          </cell>
          <cell r="Q68">
            <v>56436376.889</v>
          </cell>
          <cell r="R68">
            <v>468215952.4599998</v>
          </cell>
        </row>
        <row r="69">
          <cell r="B69" t="str">
            <v>TT Huế</v>
          </cell>
          <cell r="F69">
            <v>49981530</v>
          </cell>
          <cell r="G69">
            <v>0</v>
          </cell>
          <cell r="H69">
            <v>596289130</v>
          </cell>
          <cell r="I69">
            <v>556067149</v>
          </cell>
          <cell r="J69">
            <v>69779713</v>
          </cell>
          <cell r="K69">
            <v>4586817</v>
          </cell>
          <cell r="L69">
            <v>1000</v>
          </cell>
          <cell r="M69">
            <v>376576454</v>
          </cell>
          <cell r="N69">
            <v>61268012</v>
          </cell>
          <cell r="O69">
            <v>2244584</v>
          </cell>
          <cell r="P69">
            <v>0</v>
          </cell>
          <cell r="Q69">
            <v>41610569</v>
          </cell>
          <cell r="R69">
            <v>40221981</v>
          </cell>
        </row>
        <row r="70">
          <cell r="B70" t="str">
            <v>Tuyên Quang</v>
          </cell>
          <cell r="F70">
            <v>3589738</v>
          </cell>
          <cell r="G70">
            <v>0</v>
          </cell>
          <cell r="H70">
            <v>99136495</v>
          </cell>
          <cell r="I70">
            <v>74066833</v>
          </cell>
          <cell r="J70">
            <v>14821092</v>
          </cell>
          <cell r="K70">
            <v>4615216</v>
          </cell>
          <cell r="L70">
            <v>168875</v>
          </cell>
          <cell r="M70">
            <v>33831600</v>
          </cell>
          <cell r="N70">
            <v>20244550</v>
          </cell>
          <cell r="O70">
            <v>0</v>
          </cell>
          <cell r="P70">
            <v>0</v>
          </cell>
          <cell r="Q70">
            <v>385500</v>
          </cell>
          <cell r="R70">
            <v>25069662</v>
          </cell>
        </row>
        <row r="71">
          <cell r="B71" t="str">
            <v>Thái Bình</v>
          </cell>
          <cell r="F71">
            <v>6510097</v>
          </cell>
          <cell r="G71">
            <v>0</v>
          </cell>
          <cell r="H71">
            <v>619865834</v>
          </cell>
          <cell r="I71">
            <v>462770332</v>
          </cell>
          <cell r="J71">
            <v>37518011</v>
          </cell>
          <cell r="K71">
            <v>3742707</v>
          </cell>
          <cell r="L71">
            <v>33500</v>
          </cell>
          <cell r="M71">
            <v>144930810</v>
          </cell>
          <cell r="N71">
            <v>7038273</v>
          </cell>
          <cell r="O71">
            <v>77089130</v>
          </cell>
          <cell r="P71">
            <v>0</v>
          </cell>
          <cell r="Q71">
            <v>192417901</v>
          </cell>
          <cell r="R71">
            <v>157095502</v>
          </cell>
        </row>
        <row r="72">
          <cell r="B72" t="str">
            <v>Thái Nguyên</v>
          </cell>
          <cell r="F72">
            <v>5621133</v>
          </cell>
          <cell r="G72">
            <v>0</v>
          </cell>
          <cell r="H72">
            <v>662736038</v>
          </cell>
          <cell r="I72">
            <v>302145894</v>
          </cell>
          <cell r="J72">
            <v>71719031</v>
          </cell>
          <cell r="K72">
            <v>91442560</v>
          </cell>
          <cell r="L72">
            <v>279701</v>
          </cell>
          <cell r="M72">
            <v>121321675</v>
          </cell>
          <cell r="N72">
            <v>9209312</v>
          </cell>
          <cell r="O72">
            <v>1107089</v>
          </cell>
          <cell r="P72">
            <v>0</v>
          </cell>
          <cell r="Q72">
            <v>7066526</v>
          </cell>
          <cell r="R72">
            <v>360590144</v>
          </cell>
        </row>
        <row r="73">
          <cell r="B73" t="str">
            <v>Thanh Hóa</v>
          </cell>
          <cell r="F73">
            <v>28635338</v>
          </cell>
          <cell r="G73">
            <v>527006</v>
          </cell>
          <cell r="H73">
            <v>813573703</v>
          </cell>
          <cell r="I73">
            <v>726548868</v>
          </cell>
          <cell r="J73">
            <v>92051059.5</v>
          </cell>
          <cell r="K73">
            <v>126495071</v>
          </cell>
          <cell r="L73">
            <v>53315</v>
          </cell>
          <cell r="M73">
            <v>473304448.5</v>
          </cell>
          <cell r="N73">
            <v>26470981</v>
          </cell>
          <cell r="O73">
            <v>1971434</v>
          </cell>
          <cell r="P73">
            <v>160000</v>
          </cell>
          <cell r="Q73">
            <v>6042559</v>
          </cell>
          <cell r="R73">
            <v>87024835</v>
          </cell>
        </row>
        <row r="74">
          <cell r="B74" t="str">
            <v>Trà Vinh</v>
          </cell>
          <cell r="F74">
            <v>17133654</v>
          </cell>
          <cell r="G74">
            <v>0</v>
          </cell>
          <cell r="H74">
            <v>690247291.8</v>
          </cell>
          <cell r="I74">
            <v>473542911.8</v>
          </cell>
          <cell r="J74">
            <v>112448748.8</v>
          </cell>
          <cell r="K74">
            <v>23448835</v>
          </cell>
          <cell r="L74">
            <v>0</v>
          </cell>
          <cell r="M74">
            <v>306371691</v>
          </cell>
          <cell r="N74">
            <v>15783235</v>
          </cell>
          <cell r="O74">
            <v>202728</v>
          </cell>
          <cell r="P74">
            <v>0</v>
          </cell>
          <cell r="Q74">
            <v>15287674</v>
          </cell>
          <cell r="R74">
            <v>216704380</v>
          </cell>
        </row>
        <row r="75">
          <cell r="B75" t="str">
            <v>Vĩnh Long</v>
          </cell>
          <cell r="F75">
            <v>25660908</v>
          </cell>
          <cell r="G75">
            <v>1513935</v>
          </cell>
          <cell r="H75">
            <v>1140051694.703</v>
          </cell>
          <cell r="I75">
            <v>710777501.1029999</v>
          </cell>
          <cell r="J75">
            <v>151741131.2</v>
          </cell>
          <cell r="K75">
            <v>33543907.042999998</v>
          </cell>
          <cell r="L75">
            <v>0</v>
          </cell>
          <cell r="M75">
            <v>456645069.85999995</v>
          </cell>
          <cell r="N75">
            <v>57083507</v>
          </cell>
          <cell r="O75">
            <v>7405485</v>
          </cell>
          <cell r="P75">
            <v>0</v>
          </cell>
          <cell r="Q75">
            <v>4358401</v>
          </cell>
          <cell r="R75">
            <v>429274193.6</v>
          </cell>
        </row>
        <row r="76">
          <cell r="B76" t="str">
            <v>Vĩnh Phúc</v>
          </cell>
          <cell r="F76">
            <v>21897784</v>
          </cell>
          <cell r="G76">
            <v>12340239</v>
          </cell>
          <cell r="H76">
            <v>487340296.5</v>
          </cell>
          <cell r="I76">
            <v>396611893.5</v>
          </cell>
          <cell r="J76">
            <v>82070078.5</v>
          </cell>
          <cell r="K76">
            <v>10805397</v>
          </cell>
          <cell r="L76">
            <v>50263</v>
          </cell>
          <cell r="M76">
            <v>289891605</v>
          </cell>
          <cell r="N76">
            <v>10555436</v>
          </cell>
          <cell r="O76">
            <v>1715641</v>
          </cell>
          <cell r="P76">
            <v>0</v>
          </cell>
          <cell r="Q76">
            <v>1523473</v>
          </cell>
          <cell r="R76">
            <v>90728403</v>
          </cell>
        </row>
        <row r="77">
          <cell r="B77" t="str">
            <v>Yên Bái</v>
          </cell>
          <cell r="F77">
            <v>706423</v>
          </cell>
          <cell r="G77">
            <v>0</v>
          </cell>
          <cell r="H77">
            <v>167030637</v>
          </cell>
          <cell r="I77">
            <v>73662839</v>
          </cell>
          <cell r="J77">
            <v>12619876</v>
          </cell>
          <cell r="K77">
            <v>2073308</v>
          </cell>
          <cell r="L77">
            <v>209744</v>
          </cell>
          <cell r="M77">
            <v>40899660</v>
          </cell>
          <cell r="N77">
            <v>4300452</v>
          </cell>
          <cell r="O77">
            <v>13559799</v>
          </cell>
          <cell r="P77">
            <v>0</v>
          </cell>
          <cell r="Q77">
            <v>0</v>
          </cell>
          <cell r="R77">
            <v>93367798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87"/>
  <sheetViews>
    <sheetView view="pageBreakPreview" zoomScale="70" zoomScaleSheetLayoutView="70" workbookViewId="0" topLeftCell="A1">
      <selection activeCell="AB16" sqref="AB16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5.50390625" style="1" customWidth="1"/>
    <col min="22" max="22" width="10.00390625" style="1" customWidth="1"/>
    <col min="23" max="24" width="8.00390625" style="1" customWidth="1"/>
    <col min="25" max="25" width="10.00390625" style="1" customWidth="1"/>
    <col min="26" max="16384" width="9.00390625" style="1" customWidth="1"/>
  </cols>
  <sheetData>
    <row r="1" spans="2:10" ht="18.75" customHeight="1">
      <c r="B1" s="48" t="s">
        <v>0</v>
      </c>
      <c r="C1" s="48"/>
      <c r="D1" s="48"/>
      <c r="E1" s="48"/>
      <c r="F1" s="48"/>
      <c r="G1" s="48"/>
      <c r="H1" s="20"/>
      <c r="I1" s="20"/>
      <c r="J1" s="20"/>
    </row>
    <row r="2" spans="2:10" ht="31.5" customHeight="1">
      <c r="B2" s="49" t="s">
        <v>1</v>
      </c>
      <c r="C2" s="49"/>
      <c r="D2" s="49"/>
      <c r="E2" s="49"/>
      <c r="F2" s="49"/>
      <c r="G2" s="49"/>
      <c r="H2" s="21"/>
      <c r="I2" s="21"/>
      <c r="J2" s="21"/>
    </row>
    <row r="3" spans="1:15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"/>
    </row>
    <row r="4" spans="1:19" ht="17.25" customHeight="1">
      <c r="A4" s="51" t="s">
        <v>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22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3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3" t="s">
        <v>2</v>
      </c>
      <c r="Q7" s="53"/>
      <c r="R7" s="53"/>
      <c r="S7" s="53"/>
    </row>
    <row r="8" spans="1:26" ht="15" customHeight="1">
      <c r="A8" s="40" t="s">
        <v>3</v>
      </c>
      <c r="B8" s="40" t="s">
        <v>4</v>
      </c>
      <c r="C8" s="38" t="s">
        <v>5</v>
      </c>
      <c r="D8" s="38"/>
      <c r="E8" s="38"/>
      <c r="F8" s="41" t="s">
        <v>6</v>
      </c>
      <c r="G8" s="38" t="s">
        <v>7</v>
      </c>
      <c r="H8" s="37" t="s">
        <v>8</v>
      </c>
      <c r="I8" s="37"/>
      <c r="J8" s="37"/>
      <c r="K8" s="37"/>
      <c r="L8" s="37"/>
      <c r="M8" s="37"/>
      <c r="N8" s="37"/>
      <c r="O8" s="37"/>
      <c r="P8" s="37"/>
      <c r="Q8" s="37"/>
      <c r="R8" s="39" t="s">
        <v>43</v>
      </c>
      <c r="S8" s="38" t="s">
        <v>41</v>
      </c>
      <c r="T8" s="37" t="s">
        <v>47</v>
      </c>
      <c r="U8" s="54" t="s">
        <v>48</v>
      </c>
      <c r="V8" s="34" t="s">
        <v>119</v>
      </c>
      <c r="W8" s="34" t="s">
        <v>44</v>
      </c>
      <c r="X8" s="34" t="s">
        <v>45</v>
      </c>
      <c r="Y8" s="34" t="s">
        <v>120</v>
      </c>
      <c r="Z8" s="33" t="s">
        <v>121</v>
      </c>
    </row>
    <row r="9" spans="1:26" ht="19.5" customHeight="1">
      <c r="A9" s="40"/>
      <c r="B9" s="40"/>
      <c r="C9" s="38" t="s">
        <v>10</v>
      </c>
      <c r="D9" s="38" t="s">
        <v>11</v>
      </c>
      <c r="E9" s="38"/>
      <c r="F9" s="42"/>
      <c r="G9" s="38"/>
      <c r="H9" s="38" t="s">
        <v>8</v>
      </c>
      <c r="I9" s="37" t="s">
        <v>12</v>
      </c>
      <c r="J9" s="37"/>
      <c r="K9" s="37"/>
      <c r="L9" s="37"/>
      <c r="M9" s="37"/>
      <c r="N9" s="37"/>
      <c r="O9" s="37"/>
      <c r="P9" s="37"/>
      <c r="Q9" s="38" t="s">
        <v>13</v>
      </c>
      <c r="R9" s="39"/>
      <c r="S9" s="38"/>
      <c r="T9" s="37"/>
      <c r="U9" s="54"/>
      <c r="V9" s="34"/>
      <c r="W9" s="34"/>
      <c r="X9" s="34"/>
      <c r="Y9" s="34"/>
      <c r="Z9" s="33"/>
    </row>
    <row r="10" spans="1:26" ht="15" customHeight="1">
      <c r="A10" s="40"/>
      <c r="B10" s="40"/>
      <c r="C10" s="38"/>
      <c r="D10" s="38" t="s">
        <v>15</v>
      </c>
      <c r="E10" s="38" t="s">
        <v>16</v>
      </c>
      <c r="F10" s="42"/>
      <c r="G10" s="38"/>
      <c r="H10" s="38"/>
      <c r="I10" s="41" t="s">
        <v>14</v>
      </c>
      <c r="J10" s="35" t="s">
        <v>11</v>
      </c>
      <c r="K10" s="36"/>
      <c r="L10" s="36"/>
      <c r="M10" s="36"/>
      <c r="N10" s="36"/>
      <c r="O10" s="36"/>
      <c r="P10" s="36"/>
      <c r="Q10" s="38"/>
      <c r="R10" s="39"/>
      <c r="S10" s="38"/>
      <c r="T10" s="37"/>
      <c r="U10" s="54"/>
      <c r="V10" s="34"/>
      <c r="W10" s="34"/>
      <c r="X10" s="34"/>
      <c r="Y10" s="34"/>
      <c r="Z10" s="33"/>
    </row>
    <row r="11" spans="1:26" ht="12.75" customHeight="1">
      <c r="A11" s="40"/>
      <c r="B11" s="40"/>
      <c r="C11" s="38"/>
      <c r="D11" s="38"/>
      <c r="E11" s="38"/>
      <c r="F11" s="42"/>
      <c r="G11" s="38"/>
      <c r="H11" s="38"/>
      <c r="I11" s="42"/>
      <c r="J11" s="37" t="s">
        <v>17</v>
      </c>
      <c r="K11" s="38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37" t="s">
        <v>23</v>
      </c>
      <c r="Q11" s="38"/>
      <c r="R11" s="39"/>
      <c r="S11" s="38"/>
      <c r="T11" s="37"/>
      <c r="U11" s="54"/>
      <c r="V11" s="34"/>
      <c r="W11" s="34"/>
      <c r="X11" s="34"/>
      <c r="Y11" s="34"/>
      <c r="Z11" s="33"/>
    </row>
    <row r="12" spans="1:26" ht="44.25" customHeight="1">
      <c r="A12" s="40"/>
      <c r="B12" s="40"/>
      <c r="C12" s="38"/>
      <c r="D12" s="38"/>
      <c r="E12" s="38"/>
      <c r="F12" s="43"/>
      <c r="G12" s="38"/>
      <c r="H12" s="38"/>
      <c r="I12" s="43"/>
      <c r="J12" s="37"/>
      <c r="K12" s="38"/>
      <c r="L12" s="38"/>
      <c r="M12" s="38"/>
      <c r="N12" s="38"/>
      <c r="O12" s="38"/>
      <c r="P12" s="37"/>
      <c r="Q12" s="38"/>
      <c r="R12" s="39"/>
      <c r="S12" s="38"/>
      <c r="T12" s="37"/>
      <c r="U12" s="54"/>
      <c r="V12" s="34"/>
      <c r="W12" s="34"/>
      <c r="X12" s="34"/>
      <c r="Y12" s="34"/>
      <c r="Z12" s="33"/>
    </row>
    <row r="13" spans="1:19" ht="13.5" customHeight="1">
      <c r="A13" s="44" t="s">
        <v>24</v>
      </c>
      <c r="B13" s="45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26" ht="18" customHeight="1">
      <c r="A14" s="6"/>
      <c r="B14" s="8" t="s">
        <v>37</v>
      </c>
      <c r="C14" s="9">
        <f aca="true" t="shared" si="0" ref="C14:Q14">SUM(C15:C77)</f>
        <v>799129</v>
      </c>
      <c r="D14" s="9">
        <f t="shared" si="0"/>
        <v>257147</v>
      </c>
      <c r="E14" s="9">
        <f t="shared" si="0"/>
        <v>541982</v>
      </c>
      <c r="F14" s="9">
        <f t="shared" si="0"/>
        <v>12903</v>
      </c>
      <c r="G14" s="9">
        <f t="shared" si="0"/>
        <v>479</v>
      </c>
      <c r="H14" s="9">
        <f t="shared" si="0"/>
        <v>786566</v>
      </c>
      <c r="I14" s="9">
        <f t="shared" si="0"/>
        <v>655802</v>
      </c>
      <c r="J14" s="9">
        <f t="shared" si="0"/>
        <v>449623</v>
      </c>
      <c r="K14" s="9">
        <f t="shared" si="0"/>
        <v>13002</v>
      </c>
      <c r="L14" s="9">
        <f t="shared" si="0"/>
        <v>179740</v>
      </c>
      <c r="M14" s="9">
        <f t="shared" si="0"/>
        <v>7640</v>
      </c>
      <c r="N14" s="9">
        <f t="shared" si="0"/>
        <v>695</v>
      </c>
      <c r="O14" s="9">
        <f t="shared" si="0"/>
        <v>72</v>
      </c>
      <c r="P14" s="9">
        <f t="shared" si="0"/>
        <v>5030</v>
      </c>
      <c r="Q14" s="9">
        <f t="shared" si="0"/>
        <v>130764</v>
      </c>
      <c r="R14" s="10">
        <f aca="true" t="shared" si="1" ref="R14:R45">L14+M14+N14+O14+P14+Q14</f>
        <v>323941</v>
      </c>
      <c r="S14" s="24">
        <f aca="true" t="shared" si="2" ref="S14:S45">(J14+K14)/I14</f>
        <v>0.7054339572004965</v>
      </c>
      <c r="T14" s="31">
        <v>257147</v>
      </c>
      <c r="U14" s="11">
        <f>SUM(U15:U77)</f>
        <v>0</v>
      </c>
      <c r="V14" s="23">
        <f>SUM(V15:V77)</f>
        <v>193177</v>
      </c>
      <c r="Y14" s="23">
        <v>169699</v>
      </c>
      <c r="Z14" s="32">
        <f>(V14-Y14)/Y14</f>
        <v>0.13835084473096482</v>
      </c>
    </row>
    <row r="15" spans="1:26" s="11" customFormat="1" ht="19.5" customHeight="1">
      <c r="A15" s="12">
        <v>1</v>
      </c>
      <c r="B15" s="13" t="s">
        <v>56</v>
      </c>
      <c r="C15" s="10">
        <v>15314</v>
      </c>
      <c r="D15" s="10">
        <v>4561</v>
      </c>
      <c r="E15" s="10">
        <v>10753</v>
      </c>
      <c r="F15" s="10">
        <v>188</v>
      </c>
      <c r="G15" s="10">
        <v>30</v>
      </c>
      <c r="H15" s="10">
        <v>15126</v>
      </c>
      <c r="I15" s="10">
        <v>12445</v>
      </c>
      <c r="J15" s="10">
        <v>8042</v>
      </c>
      <c r="K15" s="10">
        <v>221</v>
      </c>
      <c r="L15" s="10">
        <v>3874</v>
      </c>
      <c r="M15" s="10">
        <v>246</v>
      </c>
      <c r="N15" s="10">
        <v>11</v>
      </c>
      <c r="O15" s="10">
        <v>2</v>
      </c>
      <c r="P15" s="10">
        <v>49</v>
      </c>
      <c r="Q15" s="10">
        <v>2681</v>
      </c>
      <c r="R15" s="10">
        <f t="shared" si="1"/>
        <v>6863</v>
      </c>
      <c r="S15" s="24">
        <f t="shared" si="2"/>
        <v>0.6639614302932905</v>
      </c>
      <c r="T15" s="31">
        <v>4561</v>
      </c>
      <c r="U15" s="22">
        <f aca="true" t="shared" si="3" ref="U15:U46">D15-T15</f>
        <v>0</v>
      </c>
      <c r="V15" s="22">
        <f aca="true" t="shared" si="4" ref="V15:V46">L15+M15+N15+O15+P15</f>
        <v>4182</v>
      </c>
      <c r="W15" s="11">
        <v>15</v>
      </c>
      <c r="X15" s="11">
        <v>51</v>
      </c>
      <c r="Y15" s="23">
        <v>3416</v>
      </c>
      <c r="Z15" s="32">
        <f aca="true" t="shared" si="5" ref="Z15:Z77">(V15-Y15)/Y15</f>
        <v>0.22423887587822014</v>
      </c>
    </row>
    <row r="16" spans="1:26" s="11" customFormat="1" ht="19.5" customHeight="1">
      <c r="A16" s="14">
        <v>2</v>
      </c>
      <c r="B16" s="13" t="s">
        <v>57</v>
      </c>
      <c r="C16" s="10">
        <v>10976</v>
      </c>
      <c r="D16" s="10">
        <v>3259</v>
      </c>
      <c r="E16" s="10">
        <v>7717</v>
      </c>
      <c r="F16" s="10">
        <v>158</v>
      </c>
      <c r="G16" s="10">
        <v>0</v>
      </c>
      <c r="H16" s="10">
        <v>10818</v>
      </c>
      <c r="I16" s="10">
        <v>9680</v>
      </c>
      <c r="J16" s="10">
        <v>6533</v>
      </c>
      <c r="K16" s="10">
        <v>88</v>
      </c>
      <c r="L16" s="10">
        <v>2973</v>
      </c>
      <c r="M16" s="10">
        <v>31</v>
      </c>
      <c r="N16" s="10">
        <v>10</v>
      </c>
      <c r="O16" s="10">
        <v>2</v>
      </c>
      <c r="P16" s="10">
        <v>43</v>
      </c>
      <c r="Q16" s="10">
        <v>1138</v>
      </c>
      <c r="R16" s="10">
        <f t="shared" si="1"/>
        <v>4197</v>
      </c>
      <c r="S16" s="24">
        <f t="shared" si="2"/>
        <v>0.6839876033057851</v>
      </c>
      <c r="T16" s="31">
        <v>3259</v>
      </c>
      <c r="U16" s="22">
        <f t="shared" si="3"/>
        <v>0</v>
      </c>
      <c r="V16" s="22">
        <f t="shared" si="4"/>
        <v>3059</v>
      </c>
      <c r="W16" s="11">
        <v>29</v>
      </c>
      <c r="X16" s="11">
        <v>44</v>
      </c>
      <c r="Y16" s="23">
        <v>2565</v>
      </c>
      <c r="Z16" s="32">
        <f t="shared" si="5"/>
        <v>0.1925925925925926</v>
      </c>
    </row>
    <row r="17" spans="1:26" s="11" customFormat="1" ht="19.5" customHeight="1">
      <c r="A17" s="12">
        <v>3</v>
      </c>
      <c r="B17" s="13" t="s">
        <v>58</v>
      </c>
      <c r="C17" s="10">
        <v>11810</v>
      </c>
      <c r="D17" s="10">
        <v>4286</v>
      </c>
      <c r="E17" s="10">
        <v>7524</v>
      </c>
      <c r="F17" s="10">
        <v>232</v>
      </c>
      <c r="G17" s="10">
        <v>4</v>
      </c>
      <c r="H17" s="10">
        <v>11578</v>
      </c>
      <c r="I17" s="10">
        <v>8407</v>
      </c>
      <c r="J17" s="10">
        <v>6391</v>
      </c>
      <c r="K17" s="10">
        <v>249</v>
      </c>
      <c r="L17" s="10">
        <v>1643</v>
      </c>
      <c r="M17" s="10">
        <v>99</v>
      </c>
      <c r="N17" s="10">
        <v>6</v>
      </c>
      <c r="O17" s="10">
        <v>0</v>
      </c>
      <c r="P17" s="10">
        <v>19</v>
      </c>
      <c r="Q17" s="10">
        <v>3171</v>
      </c>
      <c r="R17" s="10">
        <f t="shared" si="1"/>
        <v>4938</v>
      </c>
      <c r="S17" s="24">
        <f t="shared" si="2"/>
        <v>0.7898180088021887</v>
      </c>
      <c r="T17" s="31">
        <v>4286</v>
      </c>
      <c r="U17" s="22">
        <f t="shared" si="3"/>
        <v>0</v>
      </c>
      <c r="V17" s="22">
        <f t="shared" si="4"/>
        <v>1767</v>
      </c>
      <c r="W17" s="11">
        <v>26</v>
      </c>
      <c r="X17" s="11">
        <v>21</v>
      </c>
      <c r="Y17" s="23">
        <v>1166</v>
      </c>
      <c r="Z17" s="32">
        <f t="shared" si="5"/>
        <v>0.5154373927958834</v>
      </c>
    </row>
    <row r="18" spans="1:26" s="11" customFormat="1" ht="19.5" customHeight="1">
      <c r="A18" s="14">
        <v>4</v>
      </c>
      <c r="B18" s="13" t="s">
        <v>59</v>
      </c>
      <c r="C18" s="10">
        <v>2236</v>
      </c>
      <c r="D18" s="10">
        <v>524</v>
      </c>
      <c r="E18" s="10">
        <v>1712</v>
      </c>
      <c r="F18" s="10">
        <v>33</v>
      </c>
      <c r="G18" s="10">
        <v>0</v>
      </c>
      <c r="H18" s="10">
        <v>2204</v>
      </c>
      <c r="I18" s="10">
        <v>1704</v>
      </c>
      <c r="J18" s="10">
        <v>1506</v>
      </c>
      <c r="K18" s="10">
        <v>67</v>
      </c>
      <c r="L18" s="10">
        <v>128</v>
      </c>
      <c r="M18" s="10">
        <v>1</v>
      </c>
      <c r="N18" s="10">
        <v>0</v>
      </c>
      <c r="O18" s="10">
        <v>0</v>
      </c>
      <c r="P18" s="10">
        <v>2</v>
      </c>
      <c r="Q18" s="10">
        <v>500</v>
      </c>
      <c r="R18" s="10">
        <f t="shared" si="1"/>
        <v>631</v>
      </c>
      <c r="S18" s="24">
        <f t="shared" si="2"/>
        <v>0.9231220657276995</v>
      </c>
      <c r="T18" s="31">
        <v>524</v>
      </c>
      <c r="U18" s="22">
        <f t="shared" si="3"/>
        <v>0</v>
      </c>
      <c r="V18" s="22">
        <f t="shared" si="4"/>
        <v>131</v>
      </c>
      <c r="W18" s="11">
        <v>61</v>
      </c>
      <c r="X18" s="11">
        <v>1</v>
      </c>
      <c r="Y18" s="23">
        <v>372</v>
      </c>
      <c r="Z18" s="32">
        <f t="shared" si="5"/>
        <v>-0.6478494623655914</v>
      </c>
    </row>
    <row r="19" spans="1:26" s="11" customFormat="1" ht="19.5" customHeight="1">
      <c r="A19" s="12">
        <v>5</v>
      </c>
      <c r="B19" s="13" t="s">
        <v>60</v>
      </c>
      <c r="C19" s="10">
        <v>7341</v>
      </c>
      <c r="D19" s="10">
        <v>1905</v>
      </c>
      <c r="E19" s="10">
        <v>5436</v>
      </c>
      <c r="F19" s="10">
        <v>59</v>
      </c>
      <c r="G19" s="10">
        <v>4</v>
      </c>
      <c r="H19" s="10">
        <v>7282</v>
      </c>
      <c r="I19" s="10">
        <v>6123</v>
      </c>
      <c r="J19" s="10">
        <v>4758</v>
      </c>
      <c r="K19" s="10">
        <v>51</v>
      </c>
      <c r="L19" s="10">
        <v>1245</v>
      </c>
      <c r="M19" s="10">
        <v>44</v>
      </c>
      <c r="N19" s="10">
        <v>4</v>
      </c>
      <c r="O19" s="10">
        <v>1</v>
      </c>
      <c r="P19" s="10">
        <v>20</v>
      </c>
      <c r="Q19" s="10">
        <v>1159</v>
      </c>
      <c r="R19" s="10">
        <f t="shared" si="1"/>
        <v>2473</v>
      </c>
      <c r="S19" s="24">
        <f t="shared" si="2"/>
        <v>0.7853993140617345</v>
      </c>
      <c r="T19" s="31">
        <v>1905</v>
      </c>
      <c r="U19" s="22">
        <f t="shared" si="3"/>
        <v>0</v>
      </c>
      <c r="V19" s="22">
        <f t="shared" si="4"/>
        <v>1314</v>
      </c>
      <c r="W19" s="11">
        <v>41</v>
      </c>
      <c r="X19" s="11">
        <v>25</v>
      </c>
      <c r="Y19" s="23">
        <v>686</v>
      </c>
      <c r="Z19" s="32">
        <f t="shared" si="5"/>
        <v>0.9154518950437318</v>
      </c>
    </row>
    <row r="20" spans="1:26" s="11" customFormat="1" ht="19.5" customHeight="1">
      <c r="A20" s="14">
        <v>6</v>
      </c>
      <c r="B20" s="13" t="s">
        <v>61</v>
      </c>
      <c r="C20" s="10">
        <v>17835</v>
      </c>
      <c r="D20" s="10">
        <v>4341</v>
      </c>
      <c r="E20" s="10">
        <v>13494</v>
      </c>
      <c r="F20" s="10">
        <v>194</v>
      </c>
      <c r="G20" s="10">
        <v>0</v>
      </c>
      <c r="H20" s="10">
        <v>17641</v>
      </c>
      <c r="I20" s="10">
        <v>15707</v>
      </c>
      <c r="J20" s="10">
        <v>11297</v>
      </c>
      <c r="K20" s="10">
        <v>293</v>
      </c>
      <c r="L20" s="10">
        <v>3796</v>
      </c>
      <c r="M20" s="10">
        <v>145</v>
      </c>
      <c r="N20" s="10">
        <v>17</v>
      </c>
      <c r="O20" s="10">
        <v>0</v>
      </c>
      <c r="P20" s="10">
        <v>159</v>
      </c>
      <c r="Q20" s="10">
        <v>1934</v>
      </c>
      <c r="R20" s="10">
        <f t="shared" si="1"/>
        <v>6051</v>
      </c>
      <c r="S20" s="24">
        <f t="shared" si="2"/>
        <v>0.737887566053352</v>
      </c>
      <c r="T20" s="31">
        <v>4341</v>
      </c>
      <c r="U20" s="22">
        <f t="shared" si="3"/>
        <v>0</v>
      </c>
      <c r="V20" s="22">
        <f t="shared" si="4"/>
        <v>4117</v>
      </c>
      <c r="W20" s="11">
        <v>9</v>
      </c>
      <c r="X20" s="11">
        <v>30</v>
      </c>
      <c r="Y20" s="23">
        <v>3259</v>
      </c>
      <c r="Z20" s="32">
        <f t="shared" si="5"/>
        <v>0.26327094200675055</v>
      </c>
    </row>
    <row r="21" spans="1:26" s="11" customFormat="1" ht="19.5" customHeight="1">
      <c r="A21" s="12">
        <v>7</v>
      </c>
      <c r="B21" s="13" t="s">
        <v>62</v>
      </c>
      <c r="C21" s="10">
        <v>28275</v>
      </c>
      <c r="D21" s="10">
        <v>8150</v>
      </c>
      <c r="E21" s="10">
        <v>20125</v>
      </c>
      <c r="F21" s="10">
        <v>681</v>
      </c>
      <c r="G21" s="10">
        <v>28</v>
      </c>
      <c r="H21" s="10">
        <v>27594</v>
      </c>
      <c r="I21" s="10">
        <v>25504</v>
      </c>
      <c r="J21" s="10">
        <v>17276</v>
      </c>
      <c r="K21" s="10">
        <v>332</v>
      </c>
      <c r="L21" s="10">
        <v>6915</v>
      </c>
      <c r="M21" s="10">
        <v>608</v>
      </c>
      <c r="N21" s="10">
        <v>26</v>
      </c>
      <c r="O21" s="10">
        <v>0</v>
      </c>
      <c r="P21" s="10">
        <v>347</v>
      </c>
      <c r="Q21" s="10">
        <v>2090</v>
      </c>
      <c r="R21" s="10">
        <f t="shared" si="1"/>
        <v>9986</v>
      </c>
      <c r="S21" s="24">
        <f t="shared" si="2"/>
        <v>0.6904015056461732</v>
      </c>
      <c r="T21" s="31">
        <v>8150</v>
      </c>
      <c r="U21" s="22">
        <f t="shared" si="3"/>
        <v>0</v>
      </c>
      <c r="V21" s="22">
        <f t="shared" si="4"/>
        <v>7896</v>
      </c>
      <c r="W21" s="11">
        <v>6</v>
      </c>
      <c r="X21" s="11">
        <v>41</v>
      </c>
      <c r="Y21" s="23">
        <v>6605</v>
      </c>
      <c r="Z21" s="32">
        <f t="shared" si="5"/>
        <v>0.19545798637395911</v>
      </c>
    </row>
    <row r="22" spans="1:26" s="11" customFormat="1" ht="19.5" customHeight="1">
      <c r="A22" s="14">
        <v>8</v>
      </c>
      <c r="B22" s="13" t="s">
        <v>63</v>
      </c>
      <c r="C22" s="10">
        <v>9085</v>
      </c>
      <c r="D22" s="10">
        <v>2725</v>
      </c>
      <c r="E22" s="10">
        <v>6360</v>
      </c>
      <c r="F22" s="10">
        <v>58</v>
      </c>
      <c r="G22" s="10">
        <v>0</v>
      </c>
      <c r="H22" s="10">
        <v>9027</v>
      </c>
      <c r="I22" s="10">
        <v>7112</v>
      </c>
      <c r="J22" s="10">
        <v>5318</v>
      </c>
      <c r="K22" s="10">
        <v>153</v>
      </c>
      <c r="L22" s="10">
        <v>1577</v>
      </c>
      <c r="M22" s="10">
        <v>28</v>
      </c>
      <c r="N22" s="10">
        <v>6</v>
      </c>
      <c r="O22" s="10">
        <v>0</v>
      </c>
      <c r="P22" s="10">
        <v>30</v>
      </c>
      <c r="Q22" s="10">
        <v>1915</v>
      </c>
      <c r="R22" s="10">
        <f t="shared" si="1"/>
        <v>3556</v>
      </c>
      <c r="S22" s="24">
        <f t="shared" si="2"/>
        <v>0.7692632170978627</v>
      </c>
      <c r="T22" s="31">
        <v>2725</v>
      </c>
      <c r="U22" s="22">
        <f t="shared" si="3"/>
        <v>0</v>
      </c>
      <c r="V22" s="22">
        <f t="shared" si="4"/>
        <v>1641</v>
      </c>
      <c r="W22" s="11">
        <v>35</v>
      </c>
      <c r="X22" s="11">
        <v>28</v>
      </c>
      <c r="Y22" s="23">
        <v>1131</v>
      </c>
      <c r="Z22" s="32">
        <f t="shared" si="5"/>
        <v>0.4509283819628647</v>
      </c>
    </row>
    <row r="23" spans="1:26" s="11" customFormat="1" ht="19.5" customHeight="1">
      <c r="A23" s="12">
        <v>9</v>
      </c>
      <c r="B23" s="13" t="s">
        <v>64</v>
      </c>
      <c r="C23" s="10">
        <v>14895</v>
      </c>
      <c r="D23" s="10">
        <v>4828</v>
      </c>
      <c r="E23" s="10">
        <v>10067</v>
      </c>
      <c r="F23" s="10">
        <v>730</v>
      </c>
      <c r="G23" s="10">
        <v>10</v>
      </c>
      <c r="H23" s="10">
        <v>14165</v>
      </c>
      <c r="I23" s="10">
        <v>11706</v>
      </c>
      <c r="J23" s="10">
        <v>7595</v>
      </c>
      <c r="K23" s="10">
        <v>365</v>
      </c>
      <c r="L23" s="10">
        <v>3348</v>
      </c>
      <c r="M23" s="10">
        <v>250</v>
      </c>
      <c r="N23" s="10">
        <v>6</v>
      </c>
      <c r="O23" s="10">
        <v>3</v>
      </c>
      <c r="P23" s="10">
        <v>139</v>
      </c>
      <c r="Q23" s="10">
        <v>2459</v>
      </c>
      <c r="R23" s="10">
        <f t="shared" si="1"/>
        <v>6205</v>
      </c>
      <c r="S23" s="24">
        <f t="shared" si="2"/>
        <v>0.6799931658978302</v>
      </c>
      <c r="T23" s="31">
        <v>4828</v>
      </c>
      <c r="U23" s="22">
        <f t="shared" si="3"/>
        <v>0</v>
      </c>
      <c r="V23" s="22">
        <f t="shared" si="4"/>
        <v>3746</v>
      </c>
      <c r="W23" s="11">
        <v>18</v>
      </c>
      <c r="X23" s="11">
        <v>45</v>
      </c>
      <c r="Y23" s="23">
        <v>3050</v>
      </c>
      <c r="Z23" s="32">
        <f t="shared" si="5"/>
        <v>0.22819672131147542</v>
      </c>
    </row>
    <row r="24" spans="1:26" s="11" customFormat="1" ht="19.5" customHeight="1">
      <c r="A24" s="14">
        <v>10</v>
      </c>
      <c r="B24" s="13" t="s">
        <v>65</v>
      </c>
      <c r="C24" s="10">
        <v>16804</v>
      </c>
      <c r="D24" s="10">
        <v>5883</v>
      </c>
      <c r="E24" s="10">
        <v>10921</v>
      </c>
      <c r="F24" s="10">
        <v>242</v>
      </c>
      <c r="G24" s="10">
        <v>39</v>
      </c>
      <c r="H24" s="10">
        <v>16562</v>
      </c>
      <c r="I24" s="10">
        <v>14502</v>
      </c>
      <c r="J24" s="10">
        <v>9039</v>
      </c>
      <c r="K24" s="10">
        <v>364</v>
      </c>
      <c r="L24" s="10">
        <v>4654</v>
      </c>
      <c r="M24" s="10">
        <v>106</v>
      </c>
      <c r="N24" s="10">
        <v>17</v>
      </c>
      <c r="O24" s="10">
        <v>11</v>
      </c>
      <c r="P24" s="10">
        <v>311</v>
      </c>
      <c r="Q24" s="10">
        <v>2060</v>
      </c>
      <c r="R24" s="10">
        <f t="shared" si="1"/>
        <v>7159</v>
      </c>
      <c r="S24" s="24">
        <f t="shared" si="2"/>
        <v>0.6483933250586126</v>
      </c>
      <c r="T24" s="31">
        <v>5883</v>
      </c>
      <c r="U24" s="22">
        <f t="shared" si="3"/>
        <v>0</v>
      </c>
      <c r="V24" s="22">
        <f t="shared" si="4"/>
        <v>5099</v>
      </c>
      <c r="W24" s="11">
        <v>12</v>
      </c>
      <c r="X24" s="11">
        <v>54</v>
      </c>
      <c r="Y24" s="23">
        <v>4629</v>
      </c>
      <c r="Z24" s="32">
        <f t="shared" si="5"/>
        <v>0.10153380859796933</v>
      </c>
    </row>
    <row r="25" spans="1:26" s="11" customFormat="1" ht="19.5" customHeight="1">
      <c r="A25" s="12">
        <v>11</v>
      </c>
      <c r="B25" s="13" t="s">
        <v>66</v>
      </c>
      <c r="C25" s="10">
        <v>13852</v>
      </c>
      <c r="D25" s="10">
        <v>4080</v>
      </c>
      <c r="E25" s="10">
        <v>9772</v>
      </c>
      <c r="F25" s="10">
        <v>149</v>
      </c>
      <c r="G25" s="10">
        <v>24</v>
      </c>
      <c r="H25" s="10">
        <v>13703</v>
      </c>
      <c r="I25" s="10">
        <v>11700</v>
      </c>
      <c r="J25" s="10">
        <v>7964</v>
      </c>
      <c r="K25" s="10">
        <v>138</v>
      </c>
      <c r="L25" s="10">
        <v>3388</v>
      </c>
      <c r="M25" s="10">
        <v>175</v>
      </c>
      <c r="N25" s="10">
        <v>10</v>
      </c>
      <c r="O25" s="10">
        <v>0</v>
      </c>
      <c r="P25" s="10">
        <v>25</v>
      </c>
      <c r="Q25" s="10">
        <v>2003</v>
      </c>
      <c r="R25" s="10">
        <f t="shared" si="1"/>
        <v>5601</v>
      </c>
      <c r="S25" s="24">
        <f t="shared" si="2"/>
        <v>0.6924786324786325</v>
      </c>
      <c r="T25" s="31">
        <v>4080</v>
      </c>
      <c r="U25" s="22">
        <f t="shared" si="3"/>
        <v>0</v>
      </c>
      <c r="V25" s="22">
        <f t="shared" si="4"/>
        <v>3598</v>
      </c>
      <c r="W25" s="11">
        <v>21</v>
      </c>
      <c r="X25" s="11">
        <v>40</v>
      </c>
      <c r="Y25" s="23">
        <v>2634</v>
      </c>
      <c r="Z25" s="32">
        <f t="shared" si="5"/>
        <v>0.3659832953682612</v>
      </c>
    </row>
    <row r="26" spans="1:26" s="11" customFormat="1" ht="19.5" customHeight="1">
      <c r="A26" s="14">
        <v>12</v>
      </c>
      <c r="B26" s="13" t="s">
        <v>67</v>
      </c>
      <c r="C26" s="10">
        <v>16682</v>
      </c>
      <c r="D26" s="10">
        <v>5243</v>
      </c>
      <c r="E26" s="10">
        <v>11439</v>
      </c>
      <c r="F26" s="10">
        <v>199</v>
      </c>
      <c r="G26" s="10">
        <v>0</v>
      </c>
      <c r="H26" s="10">
        <v>16483</v>
      </c>
      <c r="I26" s="10">
        <v>13501</v>
      </c>
      <c r="J26" s="10">
        <v>8779</v>
      </c>
      <c r="K26" s="10">
        <v>339</v>
      </c>
      <c r="L26" s="10">
        <v>4195</v>
      </c>
      <c r="M26" s="10">
        <v>93</v>
      </c>
      <c r="N26" s="10">
        <v>18</v>
      </c>
      <c r="O26" s="10">
        <v>0</v>
      </c>
      <c r="P26" s="10">
        <v>77</v>
      </c>
      <c r="Q26" s="10">
        <v>2982</v>
      </c>
      <c r="R26" s="10">
        <f t="shared" si="1"/>
        <v>7365</v>
      </c>
      <c r="S26" s="24">
        <f t="shared" si="2"/>
        <v>0.6753573809347456</v>
      </c>
      <c r="T26" s="31">
        <v>5243</v>
      </c>
      <c r="U26" s="22">
        <f t="shared" si="3"/>
        <v>0</v>
      </c>
      <c r="V26" s="22">
        <f t="shared" si="4"/>
        <v>4383</v>
      </c>
      <c r="W26" s="11">
        <v>13</v>
      </c>
      <c r="X26" s="11">
        <v>47</v>
      </c>
      <c r="Y26" s="23">
        <v>3067</v>
      </c>
      <c r="Z26" s="32">
        <f t="shared" si="5"/>
        <v>0.42908379523964785</v>
      </c>
    </row>
    <row r="27" spans="1:26" s="11" customFormat="1" ht="19.5" customHeight="1">
      <c r="A27" s="12">
        <v>13</v>
      </c>
      <c r="B27" s="13" t="s">
        <v>68</v>
      </c>
      <c r="C27" s="10">
        <v>1915</v>
      </c>
      <c r="D27" s="10">
        <v>523</v>
      </c>
      <c r="E27" s="10">
        <v>1392</v>
      </c>
      <c r="F27" s="10">
        <v>20</v>
      </c>
      <c r="G27" s="10">
        <v>0</v>
      </c>
      <c r="H27" s="10">
        <v>1895</v>
      </c>
      <c r="I27" s="10">
        <v>1550</v>
      </c>
      <c r="J27" s="10">
        <v>1177</v>
      </c>
      <c r="K27" s="10">
        <v>35</v>
      </c>
      <c r="L27" s="10">
        <v>320</v>
      </c>
      <c r="M27" s="10">
        <v>5</v>
      </c>
      <c r="N27" s="10">
        <v>2</v>
      </c>
      <c r="O27" s="10">
        <v>0</v>
      </c>
      <c r="P27" s="10">
        <v>11</v>
      </c>
      <c r="Q27" s="10">
        <v>345</v>
      </c>
      <c r="R27" s="10">
        <f t="shared" si="1"/>
        <v>683</v>
      </c>
      <c r="S27" s="24">
        <f t="shared" si="2"/>
        <v>0.7819354838709678</v>
      </c>
      <c r="T27" s="31">
        <v>523</v>
      </c>
      <c r="U27" s="22">
        <f t="shared" si="3"/>
        <v>0</v>
      </c>
      <c r="V27" s="22">
        <f t="shared" si="4"/>
        <v>338</v>
      </c>
      <c r="W27" s="11">
        <v>62</v>
      </c>
      <c r="X27" s="11">
        <v>27</v>
      </c>
      <c r="Y27" s="23">
        <v>150</v>
      </c>
      <c r="Z27" s="32">
        <f t="shared" si="5"/>
        <v>1.2533333333333334</v>
      </c>
    </row>
    <row r="28" spans="1:26" s="11" customFormat="1" ht="19.5" customHeight="1">
      <c r="A28" s="14">
        <v>14</v>
      </c>
      <c r="B28" s="13" t="s">
        <v>69</v>
      </c>
      <c r="C28" s="10">
        <v>14297</v>
      </c>
      <c r="D28" s="10">
        <v>5491</v>
      </c>
      <c r="E28" s="10">
        <v>8806</v>
      </c>
      <c r="F28" s="10">
        <v>300</v>
      </c>
      <c r="G28" s="10">
        <v>47</v>
      </c>
      <c r="H28" s="10">
        <v>13997</v>
      </c>
      <c r="I28" s="10">
        <v>11893</v>
      </c>
      <c r="J28" s="10">
        <v>7206</v>
      </c>
      <c r="K28" s="10">
        <v>231</v>
      </c>
      <c r="L28" s="10">
        <v>3888</v>
      </c>
      <c r="M28" s="10">
        <v>130</v>
      </c>
      <c r="N28" s="10">
        <v>25</v>
      </c>
      <c r="O28" s="10">
        <v>3</v>
      </c>
      <c r="P28" s="10">
        <v>410</v>
      </c>
      <c r="Q28" s="10">
        <v>2104</v>
      </c>
      <c r="R28" s="10">
        <f t="shared" si="1"/>
        <v>6560</v>
      </c>
      <c r="S28" s="24">
        <f t="shared" si="2"/>
        <v>0.6253258219120491</v>
      </c>
      <c r="T28" s="31">
        <v>5491</v>
      </c>
      <c r="U28" s="22">
        <f t="shared" si="3"/>
        <v>0</v>
      </c>
      <c r="V28" s="22">
        <f t="shared" si="4"/>
        <v>4456</v>
      </c>
      <c r="W28" s="11">
        <v>19</v>
      </c>
      <c r="X28" s="11">
        <v>60</v>
      </c>
      <c r="Y28" s="23">
        <v>4186</v>
      </c>
      <c r="Z28" s="32">
        <f t="shared" si="5"/>
        <v>0.06450071667462971</v>
      </c>
    </row>
    <row r="29" spans="1:26" s="11" customFormat="1" ht="19.5" customHeight="1">
      <c r="A29" s="12">
        <v>15</v>
      </c>
      <c r="B29" s="13" t="s">
        <v>70</v>
      </c>
      <c r="C29" s="10">
        <v>11800</v>
      </c>
      <c r="D29" s="10">
        <v>4533</v>
      </c>
      <c r="E29" s="10">
        <v>7267</v>
      </c>
      <c r="F29" s="10">
        <v>400</v>
      </c>
      <c r="G29" s="10">
        <v>20</v>
      </c>
      <c r="H29" s="10">
        <v>11400</v>
      </c>
      <c r="I29" s="10">
        <v>8890</v>
      </c>
      <c r="J29" s="10">
        <v>5627</v>
      </c>
      <c r="K29" s="10">
        <v>304</v>
      </c>
      <c r="L29" s="10">
        <v>2801</v>
      </c>
      <c r="M29" s="10">
        <v>59</v>
      </c>
      <c r="N29" s="10">
        <v>25</v>
      </c>
      <c r="O29" s="10">
        <v>0</v>
      </c>
      <c r="P29" s="10">
        <v>74</v>
      </c>
      <c r="Q29" s="10">
        <v>2510</v>
      </c>
      <c r="R29" s="10">
        <f t="shared" si="1"/>
        <v>5469</v>
      </c>
      <c r="S29" s="24">
        <f t="shared" si="2"/>
        <v>0.6671541057367829</v>
      </c>
      <c r="T29" s="31">
        <v>4533</v>
      </c>
      <c r="U29" s="22">
        <f t="shared" si="3"/>
        <v>0</v>
      </c>
      <c r="V29" s="22">
        <f t="shared" si="4"/>
        <v>2959</v>
      </c>
      <c r="W29" s="11">
        <v>27</v>
      </c>
      <c r="X29" s="11">
        <v>50</v>
      </c>
      <c r="Y29" s="23">
        <v>2283</v>
      </c>
      <c r="Z29" s="32">
        <f t="shared" si="5"/>
        <v>0.29610162067455104</v>
      </c>
    </row>
    <row r="30" spans="1:26" s="11" customFormat="1" ht="19.5" customHeight="1">
      <c r="A30" s="14">
        <v>16</v>
      </c>
      <c r="B30" s="13" t="s">
        <v>71</v>
      </c>
      <c r="C30" s="10">
        <v>16918</v>
      </c>
      <c r="D30" s="10">
        <v>4032</v>
      </c>
      <c r="E30" s="10">
        <v>12886</v>
      </c>
      <c r="F30" s="10">
        <v>240</v>
      </c>
      <c r="G30" s="10">
        <v>0</v>
      </c>
      <c r="H30" s="10">
        <v>16678</v>
      </c>
      <c r="I30" s="10">
        <v>14196</v>
      </c>
      <c r="J30" s="10">
        <v>11027</v>
      </c>
      <c r="K30" s="10">
        <v>305</v>
      </c>
      <c r="L30" s="10">
        <v>2666</v>
      </c>
      <c r="M30" s="10">
        <v>148</v>
      </c>
      <c r="N30" s="10">
        <v>13</v>
      </c>
      <c r="O30" s="10">
        <v>0</v>
      </c>
      <c r="P30" s="10">
        <v>37</v>
      </c>
      <c r="Q30" s="10">
        <v>2482</v>
      </c>
      <c r="R30" s="10">
        <f t="shared" si="1"/>
        <v>5346</v>
      </c>
      <c r="S30" s="24">
        <f t="shared" si="2"/>
        <v>0.7982530290222598</v>
      </c>
      <c r="T30" s="31">
        <v>4032</v>
      </c>
      <c r="U30" s="22">
        <f t="shared" si="3"/>
        <v>0</v>
      </c>
      <c r="V30" s="22">
        <f t="shared" si="4"/>
        <v>2864</v>
      </c>
      <c r="W30" s="11">
        <v>11</v>
      </c>
      <c r="X30" s="11">
        <v>19</v>
      </c>
      <c r="Y30" s="23">
        <v>2972</v>
      </c>
      <c r="Z30" s="32">
        <f t="shared" si="5"/>
        <v>-0.03633916554508748</v>
      </c>
    </row>
    <row r="31" spans="1:26" s="11" customFormat="1" ht="19.5" customHeight="1">
      <c r="A31" s="12">
        <v>17</v>
      </c>
      <c r="B31" s="13" t="s">
        <v>72</v>
      </c>
      <c r="C31" s="10">
        <v>5874</v>
      </c>
      <c r="D31" s="10">
        <v>1855</v>
      </c>
      <c r="E31" s="10">
        <v>4019</v>
      </c>
      <c r="F31" s="10">
        <v>140</v>
      </c>
      <c r="G31" s="10">
        <v>0</v>
      </c>
      <c r="H31" s="10">
        <v>5734</v>
      </c>
      <c r="I31" s="10">
        <v>4755</v>
      </c>
      <c r="J31" s="10">
        <v>3186</v>
      </c>
      <c r="K31" s="10">
        <v>83</v>
      </c>
      <c r="L31" s="10">
        <v>1419</v>
      </c>
      <c r="M31" s="10">
        <v>61</v>
      </c>
      <c r="N31" s="10">
        <v>0</v>
      </c>
      <c r="O31" s="10">
        <v>0</v>
      </c>
      <c r="P31" s="10">
        <v>6</v>
      </c>
      <c r="Q31" s="10">
        <v>979</v>
      </c>
      <c r="R31" s="10">
        <f t="shared" si="1"/>
        <v>2465</v>
      </c>
      <c r="S31" s="24">
        <f t="shared" si="2"/>
        <v>0.6874868559411146</v>
      </c>
      <c r="T31" s="31">
        <v>1855</v>
      </c>
      <c r="U31" s="22">
        <f t="shared" si="3"/>
        <v>0</v>
      </c>
      <c r="V31" s="22">
        <f t="shared" si="4"/>
        <v>1486</v>
      </c>
      <c r="W31" s="11">
        <v>44</v>
      </c>
      <c r="X31" s="11">
        <v>43</v>
      </c>
      <c r="Y31" s="23">
        <v>1351</v>
      </c>
      <c r="Z31" s="32">
        <f t="shared" si="5"/>
        <v>0.0999259807549963</v>
      </c>
    </row>
    <row r="32" spans="1:26" s="11" customFormat="1" ht="19.5" customHeight="1">
      <c r="A32" s="14">
        <v>18</v>
      </c>
      <c r="B32" s="13" t="s">
        <v>73</v>
      </c>
      <c r="C32" s="10">
        <v>3289</v>
      </c>
      <c r="D32" s="10">
        <v>508</v>
      </c>
      <c r="E32" s="10">
        <v>2781</v>
      </c>
      <c r="F32" s="10">
        <v>88</v>
      </c>
      <c r="G32" s="10">
        <v>0</v>
      </c>
      <c r="H32" s="10">
        <v>3201</v>
      </c>
      <c r="I32" s="10">
        <v>2798</v>
      </c>
      <c r="J32" s="10">
        <v>2460</v>
      </c>
      <c r="K32" s="10">
        <v>84</v>
      </c>
      <c r="L32" s="10">
        <v>246</v>
      </c>
      <c r="M32" s="10">
        <v>3</v>
      </c>
      <c r="N32" s="10">
        <v>0</v>
      </c>
      <c r="O32" s="10">
        <v>0</v>
      </c>
      <c r="P32" s="10">
        <v>5</v>
      </c>
      <c r="Q32" s="10">
        <v>403</v>
      </c>
      <c r="R32" s="10">
        <f t="shared" si="1"/>
        <v>657</v>
      </c>
      <c r="S32" s="24">
        <f t="shared" si="2"/>
        <v>0.9092208720514653</v>
      </c>
      <c r="T32" s="31">
        <v>508</v>
      </c>
      <c r="U32" s="22">
        <f t="shared" si="3"/>
        <v>0</v>
      </c>
      <c r="V32" s="22">
        <f t="shared" si="4"/>
        <v>254</v>
      </c>
      <c r="W32" s="11">
        <v>58</v>
      </c>
      <c r="X32" s="11">
        <v>3</v>
      </c>
      <c r="Y32" s="23">
        <v>86</v>
      </c>
      <c r="Z32" s="32">
        <f t="shared" si="5"/>
        <v>1.9534883720930232</v>
      </c>
    </row>
    <row r="33" spans="1:26" s="11" customFormat="1" ht="19.5" customHeight="1">
      <c r="A33" s="12">
        <v>19</v>
      </c>
      <c r="B33" s="13" t="s">
        <v>74</v>
      </c>
      <c r="C33" s="10">
        <v>28574</v>
      </c>
      <c r="D33" s="10">
        <v>11013</v>
      </c>
      <c r="E33" s="10">
        <v>17561</v>
      </c>
      <c r="F33" s="10">
        <v>587</v>
      </c>
      <c r="G33" s="10">
        <v>13</v>
      </c>
      <c r="H33" s="10">
        <v>27987</v>
      </c>
      <c r="I33" s="10">
        <v>22841</v>
      </c>
      <c r="J33" s="10">
        <v>14577</v>
      </c>
      <c r="K33" s="10">
        <v>473</v>
      </c>
      <c r="L33" s="10">
        <v>6758</v>
      </c>
      <c r="M33" s="10">
        <v>551</v>
      </c>
      <c r="N33" s="10">
        <v>29</v>
      </c>
      <c r="O33" s="10">
        <v>0</v>
      </c>
      <c r="P33" s="10">
        <v>453</v>
      </c>
      <c r="Q33" s="10">
        <v>5146</v>
      </c>
      <c r="R33" s="10">
        <f t="shared" si="1"/>
        <v>12937</v>
      </c>
      <c r="S33" s="24">
        <f t="shared" si="2"/>
        <v>0.65890285013791</v>
      </c>
      <c r="T33" s="31">
        <v>11013</v>
      </c>
      <c r="U33" s="22">
        <f t="shared" si="3"/>
        <v>0</v>
      </c>
      <c r="V33" s="22">
        <f t="shared" si="4"/>
        <v>7791</v>
      </c>
      <c r="W33" s="11">
        <v>5</v>
      </c>
      <c r="X33" s="11">
        <v>52</v>
      </c>
      <c r="Y33" s="23">
        <v>7637</v>
      </c>
      <c r="Z33" s="32">
        <f t="shared" si="5"/>
        <v>0.02016498625114574</v>
      </c>
    </row>
    <row r="34" spans="1:26" s="11" customFormat="1" ht="19.5" customHeight="1">
      <c r="A34" s="14">
        <v>20</v>
      </c>
      <c r="B34" s="13" t="s">
        <v>75</v>
      </c>
      <c r="C34" s="10">
        <v>17708</v>
      </c>
      <c r="D34" s="10">
        <v>3560</v>
      </c>
      <c r="E34" s="10">
        <v>14148</v>
      </c>
      <c r="F34" s="10">
        <v>198</v>
      </c>
      <c r="G34" s="10">
        <v>0</v>
      </c>
      <c r="H34" s="10">
        <v>17510</v>
      </c>
      <c r="I34" s="10">
        <v>14969</v>
      </c>
      <c r="J34" s="10">
        <v>11461</v>
      </c>
      <c r="K34" s="10">
        <v>320</v>
      </c>
      <c r="L34" s="10">
        <v>2941</v>
      </c>
      <c r="M34" s="10">
        <v>153</v>
      </c>
      <c r="N34" s="10">
        <v>13</v>
      </c>
      <c r="O34" s="10">
        <v>2</v>
      </c>
      <c r="P34" s="10">
        <v>79</v>
      </c>
      <c r="Q34" s="10">
        <v>2541</v>
      </c>
      <c r="R34" s="10">
        <f t="shared" si="1"/>
        <v>5729</v>
      </c>
      <c r="S34" s="24">
        <f t="shared" si="2"/>
        <v>0.7870265214777207</v>
      </c>
      <c r="T34" s="31">
        <v>3560</v>
      </c>
      <c r="U34" s="22">
        <f t="shared" si="3"/>
        <v>0</v>
      </c>
      <c r="V34" s="22">
        <f t="shared" si="4"/>
        <v>3188</v>
      </c>
      <c r="W34" s="11">
        <v>10</v>
      </c>
      <c r="X34" s="11">
        <v>23</v>
      </c>
      <c r="Y34" s="23">
        <v>2498</v>
      </c>
      <c r="Z34" s="32">
        <f t="shared" si="5"/>
        <v>0.27622097678142515</v>
      </c>
    </row>
    <row r="35" spans="1:26" s="11" customFormat="1" ht="19.5" customHeight="1">
      <c r="A35" s="12">
        <v>21</v>
      </c>
      <c r="B35" s="13" t="s">
        <v>76</v>
      </c>
      <c r="C35" s="10">
        <v>13768</v>
      </c>
      <c r="D35" s="10">
        <v>4824</v>
      </c>
      <c r="E35" s="10">
        <v>8944</v>
      </c>
      <c r="F35" s="10">
        <v>163</v>
      </c>
      <c r="G35" s="10">
        <v>10</v>
      </c>
      <c r="H35" s="10">
        <v>13641</v>
      </c>
      <c r="I35" s="10">
        <v>11163</v>
      </c>
      <c r="J35" s="10">
        <v>7886</v>
      </c>
      <c r="K35" s="10">
        <v>285</v>
      </c>
      <c r="L35" s="10">
        <v>2876</v>
      </c>
      <c r="M35" s="10">
        <v>62</v>
      </c>
      <c r="N35" s="10">
        <v>17</v>
      </c>
      <c r="O35" s="10">
        <v>2</v>
      </c>
      <c r="P35" s="10">
        <v>35</v>
      </c>
      <c r="Q35" s="10">
        <v>2478</v>
      </c>
      <c r="R35" s="10">
        <f t="shared" si="1"/>
        <v>5470</v>
      </c>
      <c r="S35" s="24">
        <f t="shared" si="2"/>
        <v>0.731971692197438</v>
      </c>
      <c r="T35" s="31">
        <v>4824</v>
      </c>
      <c r="U35" s="22">
        <f t="shared" si="3"/>
        <v>0</v>
      </c>
      <c r="V35" s="22">
        <f t="shared" si="4"/>
        <v>2992</v>
      </c>
      <c r="W35" s="11">
        <v>22</v>
      </c>
      <c r="X35" s="11">
        <v>33</v>
      </c>
      <c r="Y35" s="23">
        <v>3094</v>
      </c>
      <c r="Z35" s="32">
        <f t="shared" si="5"/>
        <v>-0.03296703296703297</v>
      </c>
    </row>
    <row r="36" spans="1:26" s="11" customFormat="1" ht="19.5" customHeight="1">
      <c r="A36" s="14">
        <v>22</v>
      </c>
      <c r="B36" s="13" t="s">
        <v>77</v>
      </c>
      <c r="C36" s="10">
        <v>2620</v>
      </c>
      <c r="D36" s="10">
        <v>381</v>
      </c>
      <c r="E36" s="10">
        <v>2239</v>
      </c>
      <c r="F36" s="10">
        <v>127</v>
      </c>
      <c r="G36" s="10">
        <v>0</v>
      </c>
      <c r="H36" s="10">
        <v>2603</v>
      </c>
      <c r="I36" s="10">
        <v>2281</v>
      </c>
      <c r="J36" s="10">
        <v>1922</v>
      </c>
      <c r="K36" s="10">
        <v>32</v>
      </c>
      <c r="L36" s="10">
        <v>307</v>
      </c>
      <c r="M36" s="10">
        <v>15</v>
      </c>
      <c r="N36" s="10">
        <v>0</v>
      </c>
      <c r="O36" s="10">
        <v>0</v>
      </c>
      <c r="P36" s="10">
        <v>5</v>
      </c>
      <c r="Q36" s="10">
        <v>322</v>
      </c>
      <c r="R36" s="10">
        <f t="shared" si="1"/>
        <v>649</v>
      </c>
      <c r="S36" s="24">
        <f t="shared" si="2"/>
        <v>0.8566418237615081</v>
      </c>
      <c r="T36" s="31">
        <v>381</v>
      </c>
      <c r="U36" s="22">
        <f t="shared" si="3"/>
        <v>0</v>
      </c>
      <c r="V36" s="22">
        <f t="shared" si="4"/>
        <v>327</v>
      </c>
      <c r="W36" s="11">
        <v>60</v>
      </c>
      <c r="X36" s="11">
        <v>8</v>
      </c>
      <c r="Y36" s="23">
        <v>133</v>
      </c>
      <c r="Z36" s="32">
        <f t="shared" si="5"/>
        <v>1.4586466165413534</v>
      </c>
    </row>
    <row r="37" spans="1:26" s="11" customFormat="1" ht="19.5" customHeight="1">
      <c r="A37" s="12">
        <v>23</v>
      </c>
      <c r="B37" s="13" t="s">
        <v>78</v>
      </c>
      <c r="C37" s="10">
        <v>2790</v>
      </c>
      <c r="D37" s="10">
        <v>965</v>
      </c>
      <c r="E37" s="10">
        <v>1825</v>
      </c>
      <c r="F37" s="10">
        <v>39</v>
      </c>
      <c r="G37" s="10">
        <v>0</v>
      </c>
      <c r="H37" s="10">
        <v>2751</v>
      </c>
      <c r="I37" s="10">
        <v>1961</v>
      </c>
      <c r="J37" s="10">
        <v>1602</v>
      </c>
      <c r="K37" s="10">
        <v>51</v>
      </c>
      <c r="L37" s="10">
        <v>298</v>
      </c>
      <c r="M37" s="10">
        <v>0</v>
      </c>
      <c r="N37" s="10">
        <v>2</v>
      </c>
      <c r="O37" s="10">
        <v>0</v>
      </c>
      <c r="P37" s="10">
        <v>8</v>
      </c>
      <c r="Q37" s="10">
        <v>790</v>
      </c>
      <c r="R37" s="10">
        <f t="shared" si="1"/>
        <v>1098</v>
      </c>
      <c r="S37" s="24">
        <f t="shared" si="2"/>
        <v>0.842937276899541</v>
      </c>
      <c r="T37" s="31">
        <v>965</v>
      </c>
      <c r="U37" s="22">
        <f t="shared" si="3"/>
        <v>0</v>
      </c>
      <c r="V37" s="22">
        <f t="shared" si="4"/>
        <v>308</v>
      </c>
      <c r="W37" s="11">
        <v>59</v>
      </c>
      <c r="X37" s="11">
        <v>10</v>
      </c>
      <c r="Y37" s="23">
        <v>105</v>
      </c>
      <c r="Z37" s="32">
        <f t="shared" si="5"/>
        <v>1.9333333333333333</v>
      </c>
    </row>
    <row r="38" spans="1:26" s="11" customFormat="1" ht="19.5" customHeight="1">
      <c r="A38" s="14">
        <v>24</v>
      </c>
      <c r="B38" s="13" t="s">
        <v>79</v>
      </c>
      <c r="C38" s="10">
        <v>38722</v>
      </c>
      <c r="D38" s="10">
        <v>12873</v>
      </c>
      <c r="E38" s="10">
        <v>25849</v>
      </c>
      <c r="F38" s="10">
        <v>970</v>
      </c>
      <c r="G38" s="10">
        <v>2</v>
      </c>
      <c r="H38" s="10">
        <v>37752</v>
      </c>
      <c r="I38" s="10">
        <v>29419</v>
      </c>
      <c r="J38" s="10">
        <v>19488</v>
      </c>
      <c r="K38" s="10">
        <v>395</v>
      </c>
      <c r="L38" s="10">
        <v>9300</v>
      </c>
      <c r="M38" s="10">
        <v>73</v>
      </c>
      <c r="N38" s="10">
        <v>46</v>
      </c>
      <c r="O38" s="10">
        <v>0</v>
      </c>
      <c r="P38" s="10">
        <v>117</v>
      </c>
      <c r="Q38" s="10">
        <v>8333</v>
      </c>
      <c r="R38" s="10">
        <f t="shared" si="1"/>
        <v>17869</v>
      </c>
      <c r="S38" s="24">
        <f t="shared" si="2"/>
        <v>0.675855739488086</v>
      </c>
      <c r="T38" s="31">
        <v>12873</v>
      </c>
      <c r="U38" s="22">
        <f t="shared" si="3"/>
        <v>0</v>
      </c>
      <c r="V38" s="22">
        <f t="shared" si="4"/>
        <v>9536</v>
      </c>
      <c r="W38" s="11">
        <v>2</v>
      </c>
      <c r="X38" s="11">
        <v>46</v>
      </c>
      <c r="Y38" s="23">
        <v>4413</v>
      </c>
      <c r="Z38" s="32">
        <f t="shared" si="5"/>
        <v>1.1608882846136415</v>
      </c>
    </row>
    <row r="39" spans="1:26" s="11" customFormat="1" ht="19.5" customHeight="1">
      <c r="A39" s="12">
        <v>25</v>
      </c>
      <c r="B39" s="13" t="s">
        <v>80</v>
      </c>
      <c r="C39" s="10">
        <v>4056</v>
      </c>
      <c r="D39" s="10">
        <v>660</v>
      </c>
      <c r="E39" s="10">
        <v>3396</v>
      </c>
      <c r="F39" s="10">
        <v>53</v>
      </c>
      <c r="G39" s="10">
        <v>0</v>
      </c>
      <c r="H39" s="10">
        <v>4003</v>
      </c>
      <c r="I39" s="10">
        <v>3478</v>
      </c>
      <c r="J39" s="10">
        <v>2905</v>
      </c>
      <c r="K39" s="10">
        <v>20</v>
      </c>
      <c r="L39" s="10">
        <v>529</v>
      </c>
      <c r="M39" s="10">
        <v>12</v>
      </c>
      <c r="N39" s="10">
        <v>1</v>
      </c>
      <c r="O39" s="10">
        <v>0</v>
      </c>
      <c r="P39" s="10">
        <v>11</v>
      </c>
      <c r="Q39" s="10">
        <v>525</v>
      </c>
      <c r="R39" s="10">
        <f t="shared" si="1"/>
        <v>1078</v>
      </c>
      <c r="S39" s="24">
        <f t="shared" si="2"/>
        <v>0.8410005750431282</v>
      </c>
      <c r="T39" s="31">
        <v>660</v>
      </c>
      <c r="U39" s="22">
        <f t="shared" si="3"/>
        <v>0</v>
      </c>
      <c r="V39" s="22">
        <f t="shared" si="4"/>
        <v>553</v>
      </c>
      <c r="W39" s="11">
        <v>53</v>
      </c>
      <c r="X39" s="11">
        <v>11</v>
      </c>
      <c r="Y39" s="23">
        <v>187</v>
      </c>
      <c r="Z39" s="32">
        <f t="shared" si="5"/>
        <v>1.9572192513368984</v>
      </c>
    </row>
    <row r="40" spans="1:26" s="11" customFormat="1" ht="19.5" customHeight="1">
      <c r="A40" s="14">
        <v>26</v>
      </c>
      <c r="B40" s="13" t="s">
        <v>81</v>
      </c>
      <c r="C40" s="10">
        <v>10630</v>
      </c>
      <c r="D40" s="10">
        <v>2784</v>
      </c>
      <c r="E40" s="10">
        <v>7846</v>
      </c>
      <c r="F40" s="10">
        <v>163</v>
      </c>
      <c r="G40" s="10">
        <v>0</v>
      </c>
      <c r="H40" s="10">
        <v>10467</v>
      </c>
      <c r="I40" s="10">
        <v>9085</v>
      </c>
      <c r="J40" s="10">
        <v>7072</v>
      </c>
      <c r="K40" s="10">
        <v>90</v>
      </c>
      <c r="L40" s="10">
        <v>1846</v>
      </c>
      <c r="M40" s="10">
        <v>15</v>
      </c>
      <c r="N40" s="10">
        <v>11</v>
      </c>
      <c r="O40" s="10">
        <v>0</v>
      </c>
      <c r="P40" s="10">
        <v>51</v>
      </c>
      <c r="Q40" s="10">
        <v>1382</v>
      </c>
      <c r="R40" s="10">
        <f t="shared" si="1"/>
        <v>3305</v>
      </c>
      <c r="S40" s="24">
        <f t="shared" si="2"/>
        <v>0.7883324160704458</v>
      </c>
      <c r="T40" s="31">
        <v>2784</v>
      </c>
      <c r="U40" s="22">
        <f t="shared" si="3"/>
        <v>0</v>
      </c>
      <c r="V40" s="22">
        <f t="shared" si="4"/>
        <v>1923</v>
      </c>
      <c r="W40" s="11">
        <v>30</v>
      </c>
      <c r="X40" s="11">
        <v>22</v>
      </c>
      <c r="Y40" s="23">
        <v>1294</v>
      </c>
      <c r="Z40" s="32">
        <f t="shared" si="5"/>
        <v>0.4860896445131376</v>
      </c>
    </row>
    <row r="41" spans="1:26" s="11" customFormat="1" ht="19.5" customHeight="1">
      <c r="A41" s="12">
        <v>27</v>
      </c>
      <c r="B41" s="13" t="s">
        <v>82</v>
      </c>
      <c r="C41" s="10">
        <v>16319</v>
      </c>
      <c r="D41" s="10">
        <v>8730</v>
      </c>
      <c r="E41" s="10">
        <v>7589</v>
      </c>
      <c r="F41" s="10">
        <v>283</v>
      </c>
      <c r="G41" s="10">
        <v>10</v>
      </c>
      <c r="H41" s="10">
        <v>16036</v>
      </c>
      <c r="I41" s="10">
        <v>11209</v>
      </c>
      <c r="J41" s="10">
        <v>7004</v>
      </c>
      <c r="K41" s="10">
        <v>263</v>
      </c>
      <c r="L41" s="10">
        <v>3825</v>
      </c>
      <c r="M41" s="10">
        <v>72</v>
      </c>
      <c r="N41" s="10">
        <v>3</v>
      </c>
      <c r="O41" s="10">
        <v>0</v>
      </c>
      <c r="P41" s="10">
        <v>42</v>
      </c>
      <c r="Q41" s="10">
        <v>4827</v>
      </c>
      <c r="R41" s="10">
        <f t="shared" si="1"/>
        <v>8769</v>
      </c>
      <c r="S41" s="24">
        <f t="shared" si="2"/>
        <v>0.6483183156392185</v>
      </c>
      <c r="T41" s="31">
        <v>8730</v>
      </c>
      <c r="U41" s="22">
        <f t="shared" si="3"/>
        <v>0</v>
      </c>
      <c r="V41" s="22">
        <f t="shared" si="4"/>
        <v>3942</v>
      </c>
      <c r="W41" s="11">
        <v>14</v>
      </c>
      <c r="X41" s="11">
        <v>55</v>
      </c>
      <c r="Y41" s="23">
        <v>4302</v>
      </c>
      <c r="Z41" s="32">
        <f t="shared" si="5"/>
        <v>-0.08368200836820083</v>
      </c>
    </row>
    <row r="42" spans="1:26" s="11" customFormat="1" ht="19.5" customHeight="1">
      <c r="A42" s="14">
        <v>28</v>
      </c>
      <c r="B42" s="13" t="s">
        <v>83</v>
      </c>
      <c r="C42" s="10">
        <v>9756</v>
      </c>
      <c r="D42" s="10">
        <v>3372</v>
      </c>
      <c r="E42" s="10">
        <v>6384</v>
      </c>
      <c r="F42" s="10">
        <v>142</v>
      </c>
      <c r="G42" s="10">
        <v>16</v>
      </c>
      <c r="H42" s="10">
        <v>9614</v>
      </c>
      <c r="I42" s="10">
        <v>8622</v>
      </c>
      <c r="J42" s="10">
        <v>5330</v>
      </c>
      <c r="K42" s="10">
        <v>198</v>
      </c>
      <c r="L42" s="10">
        <v>3003</v>
      </c>
      <c r="M42" s="10">
        <v>75</v>
      </c>
      <c r="N42" s="10">
        <v>3</v>
      </c>
      <c r="O42" s="10">
        <v>2</v>
      </c>
      <c r="P42" s="10">
        <v>11</v>
      </c>
      <c r="Q42" s="10">
        <v>992</v>
      </c>
      <c r="R42" s="10">
        <f t="shared" si="1"/>
        <v>4086</v>
      </c>
      <c r="S42" s="24">
        <f t="shared" si="2"/>
        <v>0.6411505451171422</v>
      </c>
      <c r="T42" s="31">
        <v>3372</v>
      </c>
      <c r="U42" s="22">
        <f t="shared" si="3"/>
        <v>0</v>
      </c>
      <c r="V42" s="22">
        <f t="shared" si="4"/>
        <v>3094</v>
      </c>
      <c r="W42" s="11">
        <v>33</v>
      </c>
      <c r="X42" s="11">
        <v>58</v>
      </c>
      <c r="Y42" s="23">
        <v>2782</v>
      </c>
      <c r="Z42" s="32">
        <f t="shared" si="5"/>
        <v>0.11214953271028037</v>
      </c>
    </row>
    <row r="43" spans="1:26" s="11" customFormat="1" ht="19.5" customHeight="1">
      <c r="A43" s="12">
        <v>29</v>
      </c>
      <c r="B43" s="13" t="s">
        <v>84</v>
      </c>
      <c r="C43" s="10">
        <v>4056</v>
      </c>
      <c r="D43" s="10">
        <v>465</v>
      </c>
      <c r="E43" s="10">
        <v>3591</v>
      </c>
      <c r="F43" s="10">
        <v>64</v>
      </c>
      <c r="G43" s="10">
        <v>0</v>
      </c>
      <c r="H43" s="10">
        <v>3992</v>
      </c>
      <c r="I43" s="10">
        <v>3601</v>
      </c>
      <c r="J43" s="10">
        <v>3200</v>
      </c>
      <c r="K43" s="10">
        <v>11</v>
      </c>
      <c r="L43" s="10">
        <v>358</v>
      </c>
      <c r="M43" s="10">
        <v>7</v>
      </c>
      <c r="N43" s="10">
        <v>1</v>
      </c>
      <c r="O43" s="10">
        <v>0</v>
      </c>
      <c r="P43" s="10">
        <v>24</v>
      </c>
      <c r="Q43" s="10">
        <v>391</v>
      </c>
      <c r="R43" s="10">
        <f t="shared" si="1"/>
        <v>781</v>
      </c>
      <c r="S43" s="24">
        <f t="shared" si="2"/>
        <v>0.8916967509025271</v>
      </c>
      <c r="T43" s="31">
        <v>465</v>
      </c>
      <c r="U43" s="22">
        <f t="shared" si="3"/>
        <v>0</v>
      </c>
      <c r="V43" s="22">
        <f t="shared" si="4"/>
        <v>390</v>
      </c>
      <c r="W43" s="11">
        <v>54</v>
      </c>
      <c r="X43" s="11">
        <v>4</v>
      </c>
      <c r="Y43" s="23">
        <v>138</v>
      </c>
      <c r="Z43" s="32">
        <f t="shared" si="5"/>
        <v>1.826086956521739</v>
      </c>
    </row>
    <row r="44" spans="1:26" s="11" customFormat="1" ht="19.5" customHeight="1">
      <c r="A44" s="14">
        <v>30</v>
      </c>
      <c r="B44" s="13" t="s">
        <v>85</v>
      </c>
      <c r="C44" s="10">
        <v>94159</v>
      </c>
      <c r="D44" s="10">
        <v>31189</v>
      </c>
      <c r="E44" s="10">
        <v>62970</v>
      </c>
      <c r="F44" s="10">
        <v>1219</v>
      </c>
      <c r="G44" s="10">
        <v>43</v>
      </c>
      <c r="H44" s="10">
        <v>92940</v>
      </c>
      <c r="I44" s="10">
        <v>79283</v>
      </c>
      <c r="J44" s="10">
        <v>52276</v>
      </c>
      <c r="K44" s="10">
        <v>1008</v>
      </c>
      <c r="L44" s="10">
        <v>23473</v>
      </c>
      <c r="M44" s="10">
        <v>1300</v>
      </c>
      <c r="N44" s="10">
        <v>120</v>
      </c>
      <c r="O44" s="10">
        <v>5</v>
      </c>
      <c r="P44" s="10">
        <v>1101</v>
      </c>
      <c r="Q44" s="10">
        <v>13657</v>
      </c>
      <c r="R44" s="10">
        <f t="shared" si="1"/>
        <v>39656</v>
      </c>
      <c r="S44" s="24">
        <f t="shared" si="2"/>
        <v>0.6720734583706469</v>
      </c>
      <c r="T44" s="31">
        <v>31189</v>
      </c>
      <c r="U44" s="22">
        <f t="shared" si="3"/>
        <v>0</v>
      </c>
      <c r="V44" s="22">
        <f t="shared" si="4"/>
        <v>25999</v>
      </c>
      <c r="W44" s="11">
        <v>1</v>
      </c>
      <c r="X44" s="11">
        <v>48</v>
      </c>
      <c r="Y44" s="23">
        <v>23443</v>
      </c>
      <c r="Z44" s="32">
        <f t="shared" si="5"/>
        <v>0.10903041419613531</v>
      </c>
    </row>
    <row r="45" spans="1:26" s="11" customFormat="1" ht="19.5" customHeight="1">
      <c r="A45" s="12">
        <v>31</v>
      </c>
      <c r="B45" s="13" t="s">
        <v>86</v>
      </c>
      <c r="C45" s="10">
        <v>6325</v>
      </c>
      <c r="D45" s="10">
        <v>1764</v>
      </c>
      <c r="E45" s="10">
        <v>4561</v>
      </c>
      <c r="F45" s="10">
        <v>152</v>
      </c>
      <c r="G45" s="10">
        <v>3</v>
      </c>
      <c r="H45" s="10">
        <v>6174</v>
      </c>
      <c r="I45" s="10">
        <v>4969</v>
      </c>
      <c r="J45" s="10">
        <v>4001</v>
      </c>
      <c r="K45" s="10">
        <v>81</v>
      </c>
      <c r="L45" s="10">
        <v>811</v>
      </c>
      <c r="M45" s="10">
        <v>7</v>
      </c>
      <c r="N45" s="10">
        <v>2</v>
      </c>
      <c r="O45" s="10">
        <v>0</v>
      </c>
      <c r="P45" s="10">
        <v>67</v>
      </c>
      <c r="Q45" s="10">
        <v>1205</v>
      </c>
      <c r="R45" s="10">
        <f t="shared" si="1"/>
        <v>2092</v>
      </c>
      <c r="S45" s="24">
        <f t="shared" si="2"/>
        <v>0.8214932582008453</v>
      </c>
      <c r="T45" s="31">
        <v>1764</v>
      </c>
      <c r="U45" s="22">
        <f t="shared" si="3"/>
        <v>0</v>
      </c>
      <c r="V45" s="22">
        <f t="shared" si="4"/>
        <v>887</v>
      </c>
      <c r="W45" s="11">
        <v>43</v>
      </c>
      <c r="X45" s="11">
        <v>14</v>
      </c>
      <c r="Y45" s="23">
        <v>728</v>
      </c>
      <c r="Z45" s="32">
        <f t="shared" si="5"/>
        <v>0.2184065934065934</v>
      </c>
    </row>
    <row r="46" spans="1:26" s="11" customFormat="1" ht="19.5" customHeight="1">
      <c r="A46" s="14">
        <v>32</v>
      </c>
      <c r="B46" s="13" t="s">
        <v>87</v>
      </c>
      <c r="C46" s="10">
        <v>19251</v>
      </c>
      <c r="D46" s="10">
        <v>5233</v>
      </c>
      <c r="E46" s="10">
        <v>14018</v>
      </c>
      <c r="F46" s="10">
        <v>222</v>
      </c>
      <c r="G46" s="10">
        <v>0</v>
      </c>
      <c r="H46" s="10">
        <v>19029</v>
      </c>
      <c r="I46" s="10">
        <v>15945</v>
      </c>
      <c r="J46" s="10">
        <v>10910</v>
      </c>
      <c r="K46" s="10">
        <v>396</v>
      </c>
      <c r="L46" s="10">
        <v>4413</v>
      </c>
      <c r="M46" s="10">
        <v>161</v>
      </c>
      <c r="N46" s="10">
        <v>3</v>
      </c>
      <c r="O46" s="10">
        <v>0</v>
      </c>
      <c r="P46" s="10">
        <v>62</v>
      </c>
      <c r="Q46" s="10">
        <v>3084</v>
      </c>
      <c r="R46" s="10">
        <f aca="true" t="shared" si="6" ref="R46:R77">L46+M46+N46+O46+P46+Q46</f>
        <v>7723</v>
      </c>
      <c r="S46" s="24">
        <f aca="true" t="shared" si="7" ref="S46:S77">(J46+K46)/I46</f>
        <v>0.7090624020068987</v>
      </c>
      <c r="T46" s="31">
        <v>5233</v>
      </c>
      <c r="U46" s="22">
        <f t="shared" si="3"/>
        <v>0</v>
      </c>
      <c r="V46" s="22">
        <f t="shared" si="4"/>
        <v>4639</v>
      </c>
      <c r="W46" s="11">
        <v>8</v>
      </c>
      <c r="X46" s="11">
        <v>37</v>
      </c>
      <c r="Y46" s="23">
        <v>2991</v>
      </c>
      <c r="Z46" s="32">
        <f t="shared" si="5"/>
        <v>0.5509862922099632</v>
      </c>
    </row>
    <row r="47" spans="1:26" s="11" customFormat="1" ht="19.5" customHeight="1">
      <c r="A47" s="12">
        <v>33</v>
      </c>
      <c r="B47" s="13" t="s">
        <v>88</v>
      </c>
      <c r="C47" s="10">
        <v>3507</v>
      </c>
      <c r="D47" s="10">
        <v>628</v>
      </c>
      <c r="E47" s="10">
        <v>2879</v>
      </c>
      <c r="F47" s="10">
        <v>77</v>
      </c>
      <c r="G47" s="10">
        <v>1</v>
      </c>
      <c r="H47" s="10">
        <v>3430</v>
      </c>
      <c r="I47" s="10">
        <v>3005</v>
      </c>
      <c r="J47" s="10">
        <v>2398</v>
      </c>
      <c r="K47" s="10">
        <v>31</v>
      </c>
      <c r="L47" s="10">
        <v>548</v>
      </c>
      <c r="M47" s="10">
        <v>27</v>
      </c>
      <c r="N47" s="10">
        <v>1</v>
      </c>
      <c r="O47" s="10">
        <v>0</v>
      </c>
      <c r="P47" s="10">
        <v>0</v>
      </c>
      <c r="Q47" s="10">
        <v>425</v>
      </c>
      <c r="R47" s="10">
        <f t="shared" si="6"/>
        <v>1001</v>
      </c>
      <c r="S47" s="24">
        <f t="shared" si="7"/>
        <v>0.8083194675540766</v>
      </c>
      <c r="T47" s="31">
        <v>628</v>
      </c>
      <c r="U47" s="22">
        <f aca="true" t="shared" si="8" ref="U47:U78">D47-T47</f>
        <v>0</v>
      </c>
      <c r="V47" s="22">
        <f aca="true" t="shared" si="9" ref="V47:V77">L47+M47+N47+O47+P47</f>
        <v>576</v>
      </c>
      <c r="W47" s="11">
        <v>57</v>
      </c>
      <c r="X47" s="11">
        <v>17</v>
      </c>
      <c r="Y47" s="23">
        <v>342</v>
      </c>
      <c r="Z47" s="32">
        <f t="shared" si="5"/>
        <v>0.6842105263157895</v>
      </c>
    </row>
    <row r="48" spans="1:26" s="11" customFormat="1" ht="19.5" customHeight="1">
      <c r="A48" s="14">
        <v>34</v>
      </c>
      <c r="B48" s="13" t="s">
        <v>89</v>
      </c>
      <c r="C48" s="10">
        <v>12584</v>
      </c>
      <c r="D48" s="10">
        <v>4573</v>
      </c>
      <c r="E48" s="10">
        <v>8011</v>
      </c>
      <c r="F48" s="10">
        <v>99</v>
      </c>
      <c r="G48" s="10">
        <v>0</v>
      </c>
      <c r="H48" s="10">
        <v>12485</v>
      </c>
      <c r="I48" s="10">
        <v>10290</v>
      </c>
      <c r="J48" s="10">
        <v>6852</v>
      </c>
      <c r="K48" s="10">
        <v>280</v>
      </c>
      <c r="L48" s="10">
        <v>3002</v>
      </c>
      <c r="M48" s="10">
        <v>71</v>
      </c>
      <c r="N48" s="10">
        <v>9</v>
      </c>
      <c r="O48" s="10">
        <v>0</v>
      </c>
      <c r="P48" s="10">
        <v>76</v>
      </c>
      <c r="Q48" s="10">
        <v>2195</v>
      </c>
      <c r="R48" s="10">
        <f t="shared" si="6"/>
        <v>5353</v>
      </c>
      <c r="S48" s="24">
        <f t="shared" si="7"/>
        <v>0.6931000971817298</v>
      </c>
      <c r="T48" s="31">
        <v>4573</v>
      </c>
      <c r="U48" s="22">
        <f t="shared" si="8"/>
        <v>0</v>
      </c>
      <c r="V48" s="22">
        <f t="shared" si="9"/>
        <v>3158</v>
      </c>
      <c r="W48" s="11">
        <v>25</v>
      </c>
      <c r="X48" s="11">
        <v>39</v>
      </c>
      <c r="Y48" s="23">
        <v>3597</v>
      </c>
      <c r="Z48" s="32">
        <f t="shared" si="5"/>
        <v>-0.12204614956908535</v>
      </c>
    </row>
    <row r="49" spans="1:26" s="11" customFormat="1" ht="19.5" customHeight="1">
      <c r="A49" s="12">
        <v>35</v>
      </c>
      <c r="B49" s="13" t="s">
        <v>90</v>
      </c>
      <c r="C49" s="10">
        <v>1743</v>
      </c>
      <c r="D49" s="10">
        <v>206</v>
      </c>
      <c r="E49" s="10">
        <v>1537</v>
      </c>
      <c r="F49" s="10">
        <v>13</v>
      </c>
      <c r="G49" s="10">
        <v>0</v>
      </c>
      <c r="H49" s="10">
        <v>1730</v>
      </c>
      <c r="I49" s="10">
        <v>1568</v>
      </c>
      <c r="J49" s="10">
        <v>1432</v>
      </c>
      <c r="K49" s="10">
        <v>11</v>
      </c>
      <c r="L49" s="10">
        <v>122</v>
      </c>
      <c r="M49" s="10">
        <v>0</v>
      </c>
      <c r="N49" s="10">
        <v>2</v>
      </c>
      <c r="O49" s="10">
        <v>0</v>
      </c>
      <c r="P49" s="10">
        <v>1</v>
      </c>
      <c r="Q49" s="10">
        <v>162</v>
      </c>
      <c r="R49" s="10">
        <f t="shared" si="6"/>
        <v>287</v>
      </c>
      <c r="S49" s="24">
        <f t="shared" si="7"/>
        <v>0.920280612244898</v>
      </c>
      <c r="T49" s="31">
        <v>206</v>
      </c>
      <c r="U49" s="22">
        <f t="shared" si="8"/>
        <v>0</v>
      </c>
      <c r="V49" s="22">
        <f t="shared" si="9"/>
        <v>125</v>
      </c>
      <c r="W49" s="11">
        <v>63</v>
      </c>
      <c r="X49" s="11">
        <v>2</v>
      </c>
      <c r="Y49" s="23">
        <v>57</v>
      </c>
      <c r="Z49" s="32">
        <f t="shared" si="5"/>
        <v>1.1929824561403508</v>
      </c>
    </row>
    <row r="50" spans="1:26" s="11" customFormat="1" ht="19.5" customHeight="1">
      <c r="A50" s="14">
        <v>36</v>
      </c>
      <c r="B50" s="13" t="s">
        <v>91</v>
      </c>
      <c r="C50" s="10">
        <v>5800</v>
      </c>
      <c r="D50" s="10">
        <v>1221</v>
      </c>
      <c r="E50" s="10">
        <v>4579</v>
      </c>
      <c r="F50" s="10">
        <v>157</v>
      </c>
      <c r="G50" s="10">
        <v>0</v>
      </c>
      <c r="H50" s="10">
        <v>5643</v>
      </c>
      <c r="I50" s="10">
        <v>4713</v>
      </c>
      <c r="J50" s="10">
        <v>3740</v>
      </c>
      <c r="K50" s="10">
        <v>95</v>
      </c>
      <c r="L50" s="10">
        <v>865</v>
      </c>
      <c r="M50" s="10">
        <v>11</v>
      </c>
      <c r="N50" s="10">
        <v>2</v>
      </c>
      <c r="O50" s="10">
        <v>0</v>
      </c>
      <c r="P50" s="10">
        <v>0</v>
      </c>
      <c r="Q50" s="10">
        <v>930</v>
      </c>
      <c r="R50" s="10">
        <f t="shared" si="6"/>
        <v>1808</v>
      </c>
      <c r="S50" s="24">
        <f t="shared" si="7"/>
        <v>0.8137067685126247</v>
      </c>
      <c r="T50" s="31">
        <v>1221</v>
      </c>
      <c r="U50" s="22">
        <f t="shared" si="8"/>
        <v>0</v>
      </c>
      <c r="V50" s="22">
        <f t="shared" si="9"/>
        <v>878</v>
      </c>
      <c r="W50" s="11">
        <v>46</v>
      </c>
      <c r="X50" s="11">
        <v>16</v>
      </c>
      <c r="Y50" s="23">
        <v>281</v>
      </c>
      <c r="Z50" s="32">
        <f t="shared" si="5"/>
        <v>2.1245551601423487</v>
      </c>
    </row>
    <row r="51" spans="1:26" s="11" customFormat="1" ht="19.5" customHeight="1">
      <c r="A51" s="12">
        <v>37</v>
      </c>
      <c r="B51" s="13" t="s">
        <v>92</v>
      </c>
      <c r="C51" s="10">
        <v>4697</v>
      </c>
      <c r="D51" s="10">
        <v>1188</v>
      </c>
      <c r="E51" s="10">
        <v>3509</v>
      </c>
      <c r="F51" s="10">
        <v>45</v>
      </c>
      <c r="G51" s="10">
        <v>0</v>
      </c>
      <c r="H51" s="10">
        <v>4652</v>
      </c>
      <c r="I51" s="10">
        <v>3770</v>
      </c>
      <c r="J51" s="10">
        <v>3235</v>
      </c>
      <c r="K51" s="10">
        <v>59</v>
      </c>
      <c r="L51" s="10">
        <v>457</v>
      </c>
      <c r="M51" s="10">
        <v>13</v>
      </c>
      <c r="N51" s="10">
        <v>3</v>
      </c>
      <c r="O51" s="10">
        <v>0</v>
      </c>
      <c r="P51" s="10">
        <v>3</v>
      </c>
      <c r="Q51" s="10">
        <v>882</v>
      </c>
      <c r="R51" s="10">
        <f t="shared" si="6"/>
        <v>1358</v>
      </c>
      <c r="S51" s="24">
        <f t="shared" si="7"/>
        <v>0.8737400530503979</v>
      </c>
      <c r="T51" s="31">
        <v>1188</v>
      </c>
      <c r="U51" s="22">
        <f t="shared" si="8"/>
        <v>0</v>
      </c>
      <c r="V51" s="22">
        <f t="shared" si="9"/>
        <v>476</v>
      </c>
      <c r="W51" s="11">
        <v>51</v>
      </c>
      <c r="X51" s="11">
        <v>6</v>
      </c>
      <c r="Y51" s="23">
        <v>538</v>
      </c>
      <c r="Z51" s="32">
        <f t="shared" si="5"/>
        <v>-0.11524163568773234</v>
      </c>
    </row>
    <row r="52" spans="1:26" s="11" customFormat="1" ht="19.5" customHeight="1">
      <c r="A52" s="14">
        <v>38</v>
      </c>
      <c r="B52" s="13" t="s">
        <v>93</v>
      </c>
      <c r="C52" s="10">
        <v>13060</v>
      </c>
      <c r="D52" s="10">
        <v>4976</v>
      </c>
      <c r="E52" s="10">
        <v>8084</v>
      </c>
      <c r="F52" s="10">
        <v>145</v>
      </c>
      <c r="G52" s="10">
        <v>0</v>
      </c>
      <c r="H52" s="10">
        <v>12915</v>
      </c>
      <c r="I52" s="10">
        <v>10756</v>
      </c>
      <c r="J52" s="10">
        <v>6674</v>
      </c>
      <c r="K52" s="10">
        <v>249</v>
      </c>
      <c r="L52" s="10">
        <v>3359</v>
      </c>
      <c r="M52" s="10">
        <v>333</v>
      </c>
      <c r="N52" s="10">
        <v>24</v>
      </c>
      <c r="O52" s="10">
        <v>18</v>
      </c>
      <c r="P52" s="10">
        <v>99</v>
      </c>
      <c r="Q52" s="10">
        <v>2159</v>
      </c>
      <c r="R52" s="10">
        <f t="shared" si="6"/>
        <v>5992</v>
      </c>
      <c r="S52" s="24">
        <f t="shared" si="7"/>
        <v>0.643640758646337</v>
      </c>
      <c r="T52" s="31">
        <v>4976</v>
      </c>
      <c r="U52" s="22">
        <f t="shared" si="8"/>
        <v>0</v>
      </c>
      <c r="V52" s="22">
        <f t="shared" si="9"/>
        <v>3833</v>
      </c>
      <c r="W52" s="11">
        <v>23</v>
      </c>
      <c r="X52" s="11">
        <v>56</v>
      </c>
      <c r="Y52" s="23">
        <v>4512</v>
      </c>
      <c r="Z52" s="32">
        <f t="shared" si="5"/>
        <v>-0.15048758865248227</v>
      </c>
    </row>
    <row r="53" spans="1:26" s="11" customFormat="1" ht="19.5" customHeight="1">
      <c r="A53" s="12">
        <v>39</v>
      </c>
      <c r="B53" s="13" t="s">
        <v>94</v>
      </c>
      <c r="C53" s="10">
        <v>28856</v>
      </c>
      <c r="D53" s="10">
        <v>11981</v>
      </c>
      <c r="E53" s="10">
        <v>16875</v>
      </c>
      <c r="F53" s="10">
        <v>270</v>
      </c>
      <c r="G53" s="10">
        <v>63</v>
      </c>
      <c r="H53" s="10">
        <v>28586</v>
      </c>
      <c r="I53" s="10">
        <v>23192</v>
      </c>
      <c r="J53" s="10">
        <v>13913</v>
      </c>
      <c r="K53" s="10">
        <v>517</v>
      </c>
      <c r="L53" s="10">
        <v>8401</v>
      </c>
      <c r="M53" s="10">
        <v>257</v>
      </c>
      <c r="N53" s="10">
        <v>18</v>
      </c>
      <c r="O53" s="10">
        <v>2</v>
      </c>
      <c r="P53" s="10">
        <v>84</v>
      </c>
      <c r="Q53" s="10">
        <v>5394</v>
      </c>
      <c r="R53" s="10">
        <f t="shared" si="6"/>
        <v>14156</v>
      </c>
      <c r="S53" s="24">
        <f t="shared" si="7"/>
        <v>0.6221973094170403</v>
      </c>
      <c r="T53" s="31">
        <v>11981</v>
      </c>
      <c r="U53" s="22">
        <f t="shared" si="8"/>
        <v>0</v>
      </c>
      <c r="V53" s="22">
        <f t="shared" si="9"/>
        <v>8762</v>
      </c>
      <c r="W53" s="11">
        <v>4</v>
      </c>
      <c r="X53" s="11">
        <v>61</v>
      </c>
      <c r="Y53" s="23">
        <v>9740</v>
      </c>
      <c r="Z53" s="32">
        <f t="shared" si="5"/>
        <v>-0.10041067761806982</v>
      </c>
    </row>
    <row r="54" spans="1:26" s="11" customFormat="1" ht="19.5" customHeight="1">
      <c r="A54" s="14">
        <v>40</v>
      </c>
      <c r="B54" s="13" t="s">
        <v>95</v>
      </c>
      <c r="C54" s="10">
        <v>6578</v>
      </c>
      <c r="D54" s="10">
        <v>1827</v>
      </c>
      <c r="E54" s="10">
        <v>4751</v>
      </c>
      <c r="F54" s="10">
        <v>159</v>
      </c>
      <c r="G54" s="10">
        <v>0</v>
      </c>
      <c r="H54" s="10">
        <v>6419</v>
      </c>
      <c r="I54" s="10">
        <v>4932</v>
      </c>
      <c r="J54" s="10">
        <v>3661</v>
      </c>
      <c r="K54" s="10">
        <v>130</v>
      </c>
      <c r="L54" s="10">
        <v>1078</v>
      </c>
      <c r="M54" s="10">
        <v>21</v>
      </c>
      <c r="N54" s="10">
        <v>4</v>
      </c>
      <c r="O54" s="10">
        <v>0</v>
      </c>
      <c r="P54" s="10">
        <v>38</v>
      </c>
      <c r="Q54" s="10">
        <v>1487</v>
      </c>
      <c r="R54" s="10">
        <f t="shared" si="6"/>
        <v>2628</v>
      </c>
      <c r="S54" s="24">
        <f t="shared" si="7"/>
        <v>0.768653690186537</v>
      </c>
      <c r="T54" s="31">
        <v>1827</v>
      </c>
      <c r="U54" s="22">
        <f t="shared" si="8"/>
        <v>0</v>
      </c>
      <c r="V54" s="22">
        <f t="shared" si="9"/>
        <v>1141</v>
      </c>
      <c r="W54" s="11">
        <v>42</v>
      </c>
      <c r="X54" s="11">
        <v>29</v>
      </c>
      <c r="Y54" s="23">
        <v>616</v>
      </c>
      <c r="Z54" s="32">
        <f t="shared" si="5"/>
        <v>0.8522727272727273</v>
      </c>
    </row>
    <row r="55" spans="1:26" s="11" customFormat="1" ht="19.5" customHeight="1">
      <c r="A55" s="12">
        <v>41</v>
      </c>
      <c r="B55" s="13" t="s">
        <v>96</v>
      </c>
      <c r="C55" s="10">
        <v>5735</v>
      </c>
      <c r="D55" s="10">
        <v>2014</v>
      </c>
      <c r="E55" s="10">
        <v>3721</v>
      </c>
      <c r="F55" s="10">
        <v>116</v>
      </c>
      <c r="G55" s="10">
        <v>0</v>
      </c>
      <c r="H55" s="10">
        <v>5619</v>
      </c>
      <c r="I55" s="10">
        <v>4856</v>
      </c>
      <c r="J55" s="10">
        <v>3119</v>
      </c>
      <c r="K55" s="10">
        <v>59</v>
      </c>
      <c r="L55" s="10">
        <v>1612</v>
      </c>
      <c r="M55" s="10">
        <v>50</v>
      </c>
      <c r="N55" s="10">
        <v>2</v>
      </c>
      <c r="O55" s="10">
        <v>0</v>
      </c>
      <c r="P55" s="10">
        <v>14</v>
      </c>
      <c r="Q55" s="10">
        <v>763</v>
      </c>
      <c r="R55" s="10">
        <f t="shared" si="6"/>
        <v>2441</v>
      </c>
      <c r="S55" s="24">
        <f t="shared" si="7"/>
        <v>0.6544481054365733</v>
      </c>
      <c r="T55" s="31">
        <v>2014</v>
      </c>
      <c r="U55" s="22">
        <f t="shared" si="8"/>
        <v>0</v>
      </c>
      <c r="V55" s="22">
        <f t="shared" si="9"/>
        <v>1678</v>
      </c>
      <c r="W55" s="11">
        <v>47</v>
      </c>
      <c r="X55" s="11">
        <v>53</v>
      </c>
      <c r="Y55" s="23">
        <v>1520</v>
      </c>
      <c r="Z55" s="32">
        <f t="shared" si="5"/>
        <v>0.10394736842105264</v>
      </c>
    </row>
    <row r="56" spans="1:26" s="11" customFormat="1" ht="19.5" customHeight="1">
      <c r="A56" s="14">
        <v>42</v>
      </c>
      <c r="B56" s="13" t="s">
        <v>97</v>
      </c>
      <c r="C56" s="10">
        <v>4610</v>
      </c>
      <c r="D56" s="10">
        <v>1265</v>
      </c>
      <c r="E56" s="10">
        <v>3345</v>
      </c>
      <c r="F56" s="10">
        <v>48</v>
      </c>
      <c r="G56" s="10">
        <v>2</v>
      </c>
      <c r="H56" s="10">
        <v>4562</v>
      </c>
      <c r="I56" s="10">
        <v>3989</v>
      </c>
      <c r="J56" s="10">
        <v>2870</v>
      </c>
      <c r="K56" s="10">
        <v>58</v>
      </c>
      <c r="L56" s="10">
        <v>1002</v>
      </c>
      <c r="M56" s="10">
        <v>47</v>
      </c>
      <c r="N56" s="10">
        <v>2</v>
      </c>
      <c r="O56" s="10">
        <v>0</v>
      </c>
      <c r="P56" s="10">
        <v>10</v>
      </c>
      <c r="Q56" s="10">
        <v>573</v>
      </c>
      <c r="R56" s="10">
        <f t="shared" si="6"/>
        <v>1634</v>
      </c>
      <c r="S56" s="24">
        <f t="shared" si="7"/>
        <v>0.734018551015292</v>
      </c>
      <c r="T56" s="31">
        <v>1265</v>
      </c>
      <c r="U56" s="22">
        <f t="shared" si="8"/>
        <v>0</v>
      </c>
      <c r="V56" s="22">
        <f t="shared" si="9"/>
        <v>1061</v>
      </c>
      <c r="W56" s="11">
        <v>52</v>
      </c>
      <c r="X56" s="11">
        <v>31</v>
      </c>
      <c r="Y56" s="23">
        <v>753</v>
      </c>
      <c r="Z56" s="32">
        <f t="shared" si="5"/>
        <v>0.40903054448871184</v>
      </c>
    </row>
    <row r="57" spans="1:26" s="11" customFormat="1" ht="19.5" customHeight="1">
      <c r="A57" s="12">
        <v>43</v>
      </c>
      <c r="B57" s="13" t="s">
        <v>98</v>
      </c>
      <c r="C57" s="10">
        <v>15130</v>
      </c>
      <c r="D57" s="10">
        <v>3170</v>
      </c>
      <c r="E57" s="10">
        <v>11960</v>
      </c>
      <c r="F57" s="10">
        <v>171</v>
      </c>
      <c r="G57" s="10">
        <v>0</v>
      </c>
      <c r="H57" s="10">
        <v>15130</v>
      </c>
      <c r="I57" s="10">
        <v>12954</v>
      </c>
      <c r="J57" s="10">
        <v>9943</v>
      </c>
      <c r="K57" s="10">
        <v>247</v>
      </c>
      <c r="L57" s="10">
        <v>2677</v>
      </c>
      <c r="M57" s="10">
        <v>31</v>
      </c>
      <c r="N57" s="10">
        <v>8</v>
      </c>
      <c r="O57" s="10">
        <v>18</v>
      </c>
      <c r="P57" s="10">
        <v>30</v>
      </c>
      <c r="Q57" s="10">
        <v>2176</v>
      </c>
      <c r="R57" s="10">
        <f t="shared" si="6"/>
        <v>4940</v>
      </c>
      <c r="S57" s="24">
        <f t="shared" si="7"/>
        <v>0.7866296124749113</v>
      </c>
      <c r="T57" s="31">
        <v>3170</v>
      </c>
      <c r="U57" s="22">
        <f t="shared" si="8"/>
        <v>0</v>
      </c>
      <c r="V57" s="22">
        <f t="shared" si="9"/>
        <v>2764</v>
      </c>
      <c r="W57" s="11">
        <v>16</v>
      </c>
      <c r="X57" s="11">
        <v>24</v>
      </c>
      <c r="Y57" s="23">
        <v>1106</v>
      </c>
      <c r="Z57" s="32">
        <f t="shared" si="5"/>
        <v>1.4990958408679929</v>
      </c>
    </row>
    <row r="58" spans="1:26" s="11" customFormat="1" ht="19.5" customHeight="1">
      <c r="A58" s="14">
        <v>44</v>
      </c>
      <c r="B58" s="13" t="s">
        <v>99</v>
      </c>
      <c r="C58" s="10">
        <v>10404</v>
      </c>
      <c r="D58" s="10">
        <v>2741</v>
      </c>
      <c r="E58" s="10">
        <v>7663</v>
      </c>
      <c r="F58" s="10">
        <v>233</v>
      </c>
      <c r="G58" s="10">
        <v>26</v>
      </c>
      <c r="H58" s="10">
        <v>10171</v>
      </c>
      <c r="I58" s="10">
        <v>8696</v>
      </c>
      <c r="J58" s="10">
        <v>6639</v>
      </c>
      <c r="K58" s="10">
        <v>178</v>
      </c>
      <c r="L58" s="10">
        <v>1805</v>
      </c>
      <c r="M58" s="10">
        <v>58</v>
      </c>
      <c r="N58" s="10">
        <v>6</v>
      </c>
      <c r="O58" s="10">
        <v>0</v>
      </c>
      <c r="P58" s="10">
        <v>10</v>
      </c>
      <c r="Q58" s="10">
        <v>1475</v>
      </c>
      <c r="R58" s="10">
        <f t="shared" si="6"/>
        <v>3354</v>
      </c>
      <c r="S58" s="24">
        <f t="shared" si="7"/>
        <v>0.7839236430542779</v>
      </c>
      <c r="T58" s="31">
        <v>2741</v>
      </c>
      <c r="U58" s="22">
        <f t="shared" si="8"/>
        <v>0</v>
      </c>
      <c r="V58" s="22">
        <f t="shared" si="9"/>
        <v>1879</v>
      </c>
      <c r="W58" s="11">
        <v>32</v>
      </c>
      <c r="X58" s="11">
        <v>26</v>
      </c>
      <c r="Y58" s="23">
        <v>1953</v>
      </c>
      <c r="Z58" s="32">
        <f t="shared" si="5"/>
        <v>-0.03789042498719918</v>
      </c>
    </row>
    <row r="59" spans="1:26" s="11" customFormat="1" ht="19.5" customHeight="1">
      <c r="A59" s="12">
        <v>45</v>
      </c>
      <c r="B59" s="13" t="s">
        <v>100</v>
      </c>
      <c r="C59" s="10">
        <v>7400</v>
      </c>
      <c r="D59" s="10">
        <v>2457</v>
      </c>
      <c r="E59" s="10">
        <v>4943</v>
      </c>
      <c r="F59" s="10">
        <v>124</v>
      </c>
      <c r="G59" s="10">
        <v>0</v>
      </c>
      <c r="H59" s="10">
        <v>7292</v>
      </c>
      <c r="I59" s="10">
        <v>6080</v>
      </c>
      <c r="J59" s="10">
        <v>4079</v>
      </c>
      <c r="K59" s="10">
        <v>324</v>
      </c>
      <c r="L59" s="10">
        <v>1539</v>
      </c>
      <c r="M59" s="10">
        <v>93</v>
      </c>
      <c r="N59" s="10">
        <v>4</v>
      </c>
      <c r="O59" s="10">
        <v>0</v>
      </c>
      <c r="P59" s="10">
        <v>41</v>
      </c>
      <c r="Q59" s="10">
        <v>1212</v>
      </c>
      <c r="R59" s="10">
        <f t="shared" si="6"/>
        <v>2889</v>
      </c>
      <c r="S59" s="24">
        <f t="shared" si="7"/>
        <v>0.7241776315789473</v>
      </c>
      <c r="T59" s="31">
        <v>2457</v>
      </c>
      <c r="U59" s="22">
        <f t="shared" si="8"/>
        <v>0</v>
      </c>
      <c r="V59" s="22">
        <f t="shared" si="9"/>
        <v>1677</v>
      </c>
      <c r="W59" s="11">
        <v>40</v>
      </c>
      <c r="X59" s="11">
        <v>34</v>
      </c>
      <c r="Y59" s="23">
        <v>2256</v>
      </c>
      <c r="Z59" s="32">
        <f t="shared" si="5"/>
        <v>-0.2566489361702128</v>
      </c>
    </row>
    <row r="60" spans="1:26" s="11" customFormat="1" ht="19.5" customHeight="1">
      <c r="A60" s="14">
        <v>46</v>
      </c>
      <c r="B60" s="13" t="s">
        <v>101</v>
      </c>
      <c r="C60" s="10">
        <v>3658</v>
      </c>
      <c r="D60" s="10">
        <v>610</v>
      </c>
      <c r="E60" s="10">
        <v>3048</v>
      </c>
      <c r="F60" s="10">
        <v>54</v>
      </c>
      <c r="G60" s="10">
        <v>0</v>
      </c>
      <c r="H60" s="10">
        <v>3606</v>
      </c>
      <c r="I60" s="10">
        <v>3155</v>
      </c>
      <c r="J60" s="10">
        <v>2562</v>
      </c>
      <c r="K60" s="10">
        <v>54</v>
      </c>
      <c r="L60" s="10">
        <v>528</v>
      </c>
      <c r="M60" s="10">
        <v>5</v>
      </c>
      <c r="N60" s="10">
        <v>2</v>
      </c>
      <c r="O60" s="10">
        <v>0</v>
      </c>
      <c r="P60" s="10">
        <v>4</v>
      </c>
      <c r="Q60" s="10">
        <v>451</v>
      </c>
      <c r="R60" s="10">
        <f t="shared" si="6"/>
        <v>990</v>
      </c>
      <c r="S60" s="24">
        <f t="shared" si="7"/>
        <v>0.8291600633914421</v>
      </c>
      <c r="T60" s="31">
        <v>610</v>
      </c>
      <c r="U60" s="22">
        <f t="shared" si="8"/>
        <v>0</v>
      </c>
      <c r="V60" s="22">
        <f t="shared" si="9"/>
        <v>539</v>
      </c>
      <c r="W60" s="11">
        <v>55</v>
      </c>
      <c r="X60" s="11">
        <v>12</v>
      </c>
      <c r="Y60" s="23">
        <v>216</v>
      </c>
      <c r="Z60" s="32">
        <f t="shared" si="5"/>
        <v>1.4953703703703705</v>
      </c>
    </row>
    <row r="61" spans="1:26" s="11" customFormat="1" ht="19.5" customHeight="1">
      <c r="A61" s="12">
        <v>47</v>
      </c>
      <c r="B61" s="13" t="s">
        <v>102</v>
      </c>
      <c r="C61" s="10">
        <v>9082</v>
      </c>
      <c r="D61" s="10">
        <v>1874</v>
      </c>
      <c r="E61" s="10">
        <v>7208</v>
      </c>
      <c r="F61" s="10">
        <v>134</v>
      </c>
      <c r="G61" s="10">
        <v>17</v>
      </c>
      <c r="H61" s="10">
        <v>8951</v>
      </c>
      <c r="I61" s="10">
        <v>7842</v>
      </c>
      <c r="J61" s="10">
        <v>6122</v>
      </c>
      <c r="K61" s="10">
        <v>72</v>
      </c>
      <c r="L61" s="10">
        <v>1587</v>
      </c>
      <c r="M61" s="10">
        <v>20</v>
      </c>
      <c r="N61" s="10">
        <v>5</v>
      </c>
      <c r="O61" s="10">
        <v>0</v>
      </c>
      <c r="P61" s="10">
        <v>36</v>
      </c>
      <c r="Q61" s="10">
        <v>1109</v>
      </c>
      <c r="R61" s="10">
        <f t="shared" si="6"/>
        <v>2757</v>
      </c>
      <c r="S61" s="24">
        <f t="shared" si="7"/>
        <v>0.7898495281815864</v>
      </c>
      <c r="T61" s="31">
        <v>1874</v>
      </c>
      <c r="U61" s="22">
        <f t="shared" si="8"/>
        <v>0</v>
      </c>
      <c r="V61" s="22">
        <f t="shared" si="9"/>
        <v>1648</v>
      </c>
      <c r="W61" s="11">
        <v>36</v>
      </c>
      <c r="X61" s="11">
        <v>20</v>
      </c>
      <c r="Y61" s="23">
        <v>1057</v>
      </c>
      <c r="Z61" s="32">
        <f t="shared" si="5"/>
        <v>0.5591296121097445</v>
      </c>
    </row>
    <row r="62" spans="1:26" s="11" customFormat="1" ht="19.5" customHeight="1">
      <c r="A62" s="14">
        <v>48</v>
      </c>
      <c r="B62" s="13" t="s">
        <v>103</v>
      </c>
      <c r="C62" s="10">
        <v>9615</v>
      </c>
      <c r="D62" s="10">
        <v>2864</v>
      </c>
      <c r="E62" s="10">
        <v>6751</v>
      </c>
      <c r="F62" s="10">
        <v>119</v>
      </c>
      <c r="G62" s="10">
        <v>3</v>
      </c>
      <c r="H62" s="10">
        <v>9496</v>
      </c>
      <c r="I62" s="10">
        <v>8115</v>
      </c>
      <c r="J62" s="10">
        <v>5787</v>
      </c>
      <c r="K62" s="10">
        <v>162</v>
      </c>
      <c r="L62" s="10">
        <v>2099</v>
      </c>
      <c r="M62" s="10">
        <v>47</v>
      </c>
      <c r="N62" s="10">
        <v>19</v>
      </c>
      <c r="O62" s="10">
        <v>0</v>
      </c>
      <c r="P62" s="10">
        <v>1</v>
      </c>
      <c r="Q62" s="10">
        <v>1381</v>
      </c>
      <c r="R62" s="10">
        <f t="shared" si="6"/>
        <v>3547</v>
      </c>
      <c r="S62" s="24">
        <f t="shared" si="7"/>
        <v>0.733086876155268</v>
      </c>
      <c r="T62" s="31">
        <v>2864</v>
      </c>
      <c r="U62" s="22">
        <f t="shared" si="8"/>
        <v>0</v>
      </c>
      <c r="V62" s="22">
        <f t="shared" si="9"/>
        <v>2166</v>
      </c>
      <c r="W62" s="11">
        <v>34</v>
      </c>
      <c r="X62" s="11">
        <v>32</v>
      </c>
      <c r="Y62" s="23">
        <v>1467</v>
      </c>
      <c r="Z62" s="32">
        <f t="shared" si="5"/>
        <v>0.47648261758691207</v>
      </c>
    </row>
    <row r="63" spans="1:26" s="11" customFormat="1" ht="19.5" customHeight="1">
      <c r="A63" s="12">
        <v>49</v>
      </c>
      <c r="B63" s="13" t="s">
        <v>104</v>
      </c>
      <c r="C63" s="10">
        <v>8164</v>
      </c>
      <c r="D63" s="10">
        <v>2409</v>
      </c>
      <c r="E63" s="10">
        <v>5755</v>
      </c>
      <c r="F63" s="10">
        <v>132</v>
      </c>
      <c r="G63" s="10">
        <v>0</v>
      </c>
      <c r="H63" s="10">
        <v>8032</v>
      </c>
      <c r="I63" s="10">
        <v>6907</v>
      </c>
      <c r="J63" s="10">
        <v>4936</v>
      </c>
      <c r="K63" s="10">
        <v>43</v>
      </c>
      <c r="L63" s="10">
        <v>1894</v>
      </c>
      <c r="M63" s="10">
        <v>12</v>
      </c>
      <c r="N63" s="10">
        <v>9</v>
      </c>
      <c r="O63" s="10">
        <v>0</v>
      </c>
      <c r="P63" s="10">
        <v>13</v>
      </c>
      <c r="Q63" s="10">
        <v>1125</v>
      </c>
      <c r="R63" s="10">
        <f t="shared" si="6"/>
        <v>3053</v>
      </c>
      <c r="S63" s="24">
        <f t="shared" si="7"/>
        <v>0.7208628927175329</v>
      </c>
      <c r="T63" s="31">
        <v>2409</v>
      </c>
      <c r="U63" s="22">
        <f t="shared" si="8"/>
        <v>0</v>
      </c>
      <c r="V63" s="22">
        <f t="shared" si="9"/>
        <v>1928</v>
      </c>
      <c r="W63" s="11">
        <v>37</v>
      </c>
      <c r="X63" s="11">
        <v>36</v>
      </c>
      <c r="Y63" s="23">
        <v>1615</v>
      </c>
      <c r="Z63" s="32">
        <f t="shared" si="5"/>
        <v>0.1938080495356037</v>
      </c>
    </row>
    <row r="64" spans="1:26" s="11" customFormat="1" ht="19.5" customHeight="1">
      <c r="A64" s="14">
        <v>50</v>
      </c>
      <c r="B64" s="13" t="s">
        <v>105</v>
      </c>
      <c r="C64" s="10">
        <v>3508</v>
      </c>
      <c r="D64" s="10">
        <v>344</v>
      </c>
      <c r="E64" s="10">
        <v>3164</v>
      </c>
      <c r="F64" s="10">
        <v>18</v>
      </c>
      <c r="G64" s="10">
        <v>0</v>
      </c>
      <c r="H64" s="10">
        <v>3490</v>
      </c>
      <c r="I64" s="10">
        <v>3224</v>
      </c>
      <c r="J64" s="10">
        <v>2650</v>
      </c>
      <c r="K64" s="10">
        <v>20</v>
      </c>
      <c r="L64" s="10">
        <v>532</v>
      </c>
      <c r="M64" s="10">
        <v>10</v>
      </c>
      <c r="N64" s="10">
        <v>4</v>
      </c>
      <c r="O64" s="10">
        <v>0</v>
      </c>
      <c r="P64" s="10">
        <v>8</v>
      </c>
      <c r="Q64" s="10">
        <v>266</v>
      </c>
      <c r="R64" s="10">
        <f t="shared" si="6"/>
        <v>820</v>
      </c>
      <c r="S64" s="24">
        <f t="shared" si="7"/>
        <v>0.8281637717121588</v>
      </c>
      <c r="T64" s="31">
        <v>344</v>
      </c>
      <c r="U64" s="22">
        <f t="shared" si="8"/>
        <v>0</v>
      </c>
      <c r="V64" s="22">
        <f t="shared" si="9"/>
        <v>554</v>
      </c>
      <c r="W64" s="11">
        <v>56</v>
      </c>
      <c r="X64" s="11">
        <v>13</v>
      </c>
      <c r="Y64" s="23">
        <v>232</v>
      </c>
      <c r="Z64" s="32">
        <f t="shared" si="5"/>
        <v>1.3879310344827587</v>
      </c>
    </row>
    <row r="65" spans="1:26" s="11" customFormat="1" ht="19.5" customHeight="1">
      <c r="A65" s="12">
        <v>51</v>
      </c>
      <c r="B65" s="13" t="s">
        <v>106</v>
      </c>
      <c r="C65" s="10">
        <v>11625</v>
      </c>
      <c r="D65" s="10">
        <v>4162</v>
      </c>
      <c r="E65" s="10">
        <v>7463</v>
      </c>
      <c r="F65" s="10">
        <v>115</v>
      </c>
      <c r="G65" s="10">
        <v>9</v>
      </c>
      <c r="H65" s="10">
        <v>11510</v>
      </c>
      <c r="I65" s="10">
        <v>10121</v>
      </c>
      <c r="J65" s="10">
        <v>6038</v>
      </c>
      <c r="K65" s="10">
        <v>128</v>
      </c>
      <c r="L65" s="10">
        <v>3799</v>
      </c>
      <c r="M65" s="10">
        <v>100</v>
      </c>
      <c r="N65" s="10">
        <v>13</v>
      </c>
      <c r="O65" s="10">
        <v>0</v>
      </c>
      <c r="P65" s="10">
        <v>43</v>
      </c>
      <c r="Q65" s="10">
        <v>1389</v>
      </c>
      <c r="R65" s="10">
        <f t="shared" si="6"/>
        <v>5344</v>
      </c>
      <c r="S65" s="24">
        <f t="shared" si="7"/>
        <v>0.6092283371208379</v>
      </c>
      <c r="T65" s="31">
        <v>4162</v>
      </c>
      <c r="U65" s="22">
        <f t="shared" si="8"/>
        <v>0</v>
      </c>
      <c r="V65" s="22">
        <f t="shared" si="9"/>
        <v>3955</v>
      </c>
      <c r="W65" s="11">
        <v>28</v>
      </c>
      <c r="X65" s="11">
        <v>62</v>
      </c>
      <c r="Y65" s="23">
        <v>3605</v>
      </c>
      <c r="Z65" s="32">
        <f t="shared" si="5"/>
        <v>0.0970873786407767</v>
      </c>
    </row>
    <row r="66" spans="1:26" s="11" customFormat="1" ht="19.5" customHeight="1">
      <c r="A66" s="14">
        <v>52</v>
      </c>
      <c r="B66" s="13" t="s">
        <v>107</v>
      </c>
      <c r="C66" s="10">
        <v>5852</v>
      </c>
      <c r="D66" s="10">
        <v>1300</v>
      </c>
      <c r="E66" s="10">
        <v>4552</v>
      </c>
      <c r="F66" s="10">
        <v>39</v>
      </c>
      <c r="G66" s="10">
        <v>0</v>
      </c>
      <c r="H66" s="10">
        <v>5813</v>
      </c>
      <c r="I66" s="10">
        <v>5031</v>
      </c>
      <c r="J66" s="10">
        <v>4038</v>
      </c>
      <c r="K66" s="10">
        <v>81</v>
      </c>
      <c r="L66" s="10">
        <v>875</v>
      </c>
      <c r="M66" s="10">
        <v>7</v>
      </c>
      <c r="N66" s="10">
        <v>7</v>
      </c>
      <c r="O66" s="10">
        <v>0</v>
      </c>
      <c r="P66" s="10">
        <v>23</v>
      </c>
      <c r="Q66" s="10">
        <v>782</v>
      </c>
      <c r="R66" s="10">
        <f t="shared" si="6"/>
        <v>1694</v>
      </c>
      <c r="S66" s="24">
        <f t="shared" si="7"/>
        <v>0.8187239117471675</v>
      </c>
      <c r="T66" s="31">
        <v>1300</v>
      </c>
      <c r="U66" s="22">
        <f t="shared" si="8"/>
        <v>0</v>
      </c>
      <c r="V66" s="22">
        <f t="shared" si="9"/>
        <v>912</v>
      </c>
      <c r="W66" s="11">
        <v>45</v>
      </c>
      <c r="X66" s="11">
        <v>15</v>
      </c>
      <c r="Y66" s="23">
        <v>740</v>
      </c>
      <c r="Z66" s="32">
        <f t="shared" si="5"/>
        <v>0.23243243243243245</v>
      </c>
    </row>
    <row r="67" spans="1:26" s="11" customFormat="1" ht="19.5" customHeight="1">
      <c r="A67" s="12">
        <v>53</v>
      </c>
      <c r="B67" s="13" t="s">
        <v>108</v>
      </c>
      <c r="C67" s="10">
        <v>31138</v>
      </c>
      <c r="D67" s="10">
        <v>15499</v>
      </c>
      <c r="E67" s="10">
        <v>15639</v>
      </c>
      <c r="F67" s="10">
        <v>416</v>
      </c>
      <c r="G67" s="10">
        <v>32</v>
      </c>
      <c r="H67" s="10">
        <v>30722</v>
      </c>
      <c r="I67" s="10">
        <v>25282</v>
      </c>
      <c r="J67" s="10">
        <v>13759</v>
      </c>
      <c r="K67" s="10">
        <v>1064</v>
      </c>
      <c r="L67" s="10">
        <v>9967</v>
      </c>
      <c r="M67" s="10">
        <v>277</v>
      </c>
      <c r="N67" s="10">
        <v>21</v>
      </c>
      <c r="O67" s="10">
        <v>0</v>
      </c>
      <c r="P67" s="10">
        <v>194</v>
      </c>
      <c r="Q67" s="10">
        <v>5440</v>
      </c>
      <c r="R67" s="10">
        <f t="shared" si="6"/>
        <v>15899</v>
      </c>
      <c r="S67" s="24">
        <f t="shared" si="7"/>
        <v>0.586306463096274</v>
      </c>
      <c r="T67" s="31">
        <v>15499</v>
      </c>
      <c r="U67" s="22">
        <f t="shared" si="8"/>
        <v>0</v>
      </c>
      <c r="V67" s="22">
        <f t="shared" si="9"/>
        <v>10459</v>
      </c>
      <c r="W67" s="11">
        <v>3</v>
      </c>
      <c r="X67" s="11">
        <v>63</v>
      </c>
      <c r="Y67" s="23">
        <v>14003</v>
      </c>
      <c r="Z67" s="32">
        <f t="shared" si="5"/>
        <v>-0.25308862386631437</v>
      </c>
    </row>
    <row r="68" spans="1:26" s="11" customFormat="1" ht="19.5" customHeight="1">
      <c r="A68" s="14">
        <v>54</v>
      </c>
      <c r="B68" s="13" t="s">
        <v>109</v>
      </c>
      <c r="C68" s="10">
        <v>24563</v>
      </c>
      <c r="D68" s="10">
        <v>10117</v>
      </c>
      <c r="E68" s="10">
        <v>14446</v>
      </c>
      <c r="F68" s="10">
        <v>283</v>
      </c>
      <c r="G68" s="10">
        <v>5</v>
      </c>
      <c r="H68" s="10">
        <v>24280</v>
      </c>
      <c r="I68" s="10">
        <v>19393</v>
      </c>
      <c r="J68" s="10">
        <v>11850</v>
      </c>
      <c r="K68" s="10">
        <v>615</v>
      </c>
      <c r="L68" s="10">
        <v>6466</v>
      </c>
      <c r="M68" s="10">
        <v>366</v>
      </c>
      <c r="N68" s="10">
        <v>37</v>
      </c>
      <c r="O68" s="10">
        <v>0</v>
      </c>
      <c r="P68" s="10">
        <v>59</v>
      </c>
      <c r="Q68" s="10">
        <v>4887</v>
      </c>
      <c r="R68" s="10">
        <f t="shared" si="6"/>
        <v>11815</v>
      </c>
      <c r="S68" s="24">
        <f t="shared" si="7"/>
        <v>0.6427576960759037</v>
      </c>
      <c r="T68" s="31">
        <v>10117</v>
      </c>
      <c r="U68" s="22">
        <f t="shared" si="8"/>
        <v>0</v>
      </c>
      <c r="V68" s="22">
        <f t="shared" si="9"/>
        <v>6928</v>
      </c>
      <c r="W68" s="11">
        <v>7</v>
      </c>
      <c r="X68" s="11">
        <v>57</v>
      </c>
      <c r="Y68" s="23">
        <v>6957</v>
      </c>
      <c r="Z68" s="32">
        <f t="shared" si="5"/>
        <v>-0.0041684634181400025</v>
      </c>
    </row>
    <row r="69" spans="1:26" s="11" customFormat="1" ht="19.5" customHeight="1">
      <c r="A69" s="12">
        <v>55</v>
      </c>
      <c r="B69" s="13" t="s">
        <v>110</v>
      </c>
      <c r="C69" s="10">
        <v>5320</v>
      </c>
      <c r="D69" s="10">
        <v>1598</v>
      </c>
      <c r="E69" s="10">
        <v>3722</v>
      </c>
      <c r="F69" s="10">
        <v>182</v>
      </c>
      <c r="G69" s="10">
        <v>0</v>
      </c>
      <c r="H69" s="10">
        <v>5138</v>
      </c>
      <c r="I69" s="10">
        <v>4635</v>
      </c>
      <c r="J69" s="10">
        <v>2895</v>
      </c>
      <c r="K69" s="10">
        <v>55</v>
      </c>
      <c r="L69" s="10">
        <v>1318</v>
      </c>
      <c r="M69" s="10">
        <v>302</v>
      </c>
      <c r="N69" s="10">
        <v>2</v>
      </c>
      <c r="O69" s="10">
        <v>0</v>
      </c>
      <c r="P69" s="10">
        <v>63</v>
      </c>
      <c r="Q69" s="10">
        <v>503</v>
      </c>
      <c r="R69" s="10">
        <f t="shared" si="6"/>
        <v>2188</v>
      </c>
      <c r="S69" s="24">
        <f t="shared" si="7"/>
        <v>0.6364617044228694</v>
      </c>
      <c r="T69" s="31">
        <v>1598</v>
      </c>
      <c r="U69" s="22">
        <f t="shared" si="8"/>
        <v>0</v>
      </c>
      <c r="V69" s="22">
        <f t="shared" si="9"/>
        <v>1685</v>
      </c>
      <c r="W69" s="11">
        <v>49</v>
      </c>
      <c r="X69" s="11">
        <v>59</v>
      </c>
      <c r="Y69" s="23">
        <v>1413</v>
      </c>
      <c r="Z69" s="32">
        <f t="shared" si="5"/>
        <v>0.19249823071479122</v>
      </c>
    </row>
    <row r="70" spans="1:26" s="11" customFormat="1" ht="19.5" customHeight="1">
      <c r="A70" s="14">
        <v>56</v>
      </c>
      <c r="B70" s="13" t="s">
        <v>111</v>
      </c>
      <c r="C70" s="10">
        <v>5115</v>
      </c>
      <c r="D70" s="10">
        <v>1288</v>
      </c>
      <c r="E70" s="10">
        <v>3827</v>
      </c>
      <c r="F70" s="10">
        <v>41</v>
      </c>
      <c r="G70" s="10">
        <v>0</v>
      </c>
      <c r="H70" s="10">
        <v>5074</v>
      </c>
      <c r="I70" s="10">
        <v>3989</v>
      </c>
      <c r="J70" s="10">
        <v>3376</v>
      </c>
      <c r="K70" s="10">
        <v>148</v>
      </c>
      <c r="L70" s="10">
        <v>378</v>
      </c>
      <c r="M70" s="10">
        <v>64</v>
      </c>
      <c r="N70" s="10">
        <v>0</v>
      </c>
      <c r="O70" s="10">
        <v>0</v>
      </c>
      <c r="P70" s="10">
        <v>23</v>
      </c>
      <c r="Q70" s="10">
        <v>1085</v>
      </c>
      <c r="R70" s="10">
        <f t="shared" si="6"/>
        <v>1550</v>
      </c>
      <c r="S70" s="24">
        <f t="shared" si="7"/>
        <v>0.8834294309350714</v>
      </c>
      <c r="T70" s="31">
        <v>1288</v>
      </c>
      <c r="U70" s="22">
        <f t="shared" si="8"/>
        <v>0</v>
      </c>
      <c r="V70" s="22">
        <f t="shared" si="9"/>
        <v>465</v>
      </c>
      <c r="W70" s="11">
        <v>50</v>
      </c>
      <c r="X70" s="11">
        <v>5</v>
      </c>
      <c r="Y70" s="23">
        <v>598</v>
      </c>
      <c r="Z70" s="32">
        <f t="shared" si="5"/>
        <v>-0.22240802675585283</v>
      </c>
    </row>
    <row r="71" spans="1:26" s="11" customFormat="1" ht="19.5" customHeight="1">
      <c r="A71" s="12">
        <v>57</v>
      </c>
      <c r="B71" s="13" t="s">
        <v>112</v>
      </c>
      <c r="C71" s="10">
        <v>7410</v>
      </c>
      <c r="D71" s="10">
        <v>2266</v>
      </c>
      <c r="E71" s="10">
        <v>5144</v>
      </c>
      <c r="F71" s="10">
        <v>108</v>
      </c>
      <c r="G71" s="10">
        <v>0</v>
      </c>
      <c r="H71" s="10">
        <v>7302</v>
      </c>
      <c r="I71" s="10">
        <v>5719</v>
      </c>
      <c r="J71" s="10">
        <v>3966</v>
      </c>
      <c r="K71" s="10">
        <v>68</v>
      </c>
      <c r="L71" s="10">
        <v>1577</v>
      </c>
      <c r="M71" s="10">
        <v>49</v>
      </c>
      <c r="N71" s="10">
        <v>11</v>
      </c>
      <c r="O71" s="10">
        <v>0</v>
      </c>
      <c r="P71" s="10">
        <v>48</v>
      </c>
      <c r="Q71" s="10">
        <v>1583</v>
      </c>
      <c r="R71" s="10">
        <f t="shared" si="6"/>
        <v>3268</v>
      </c>
      <c r="S71" s="24">
        <f t="shared" si="7"/>
        <v>0.7053680713411435</v>
      </c>
      <c r="T71" s="31">
        <v>2266</v>
      </c>
      <c r="U71" s="22">
        <f t="shared" si="8"/>
        <v>0</v>
      </c>
      <c r="V71" s="22">
        <f t="shared" si="9"/>
        <v>1685</v>
      </c>
      <c r="W71" s="11">
        <v>39</v>
      </c>
      <c r="X71" s="11">
        <v>38</v>
      </c>
      <c r="Y71" s="23">
        <v>1340</v>
      </c>
      <c r="Z71" s="32">
        <f t="shared" si="5"/>
        <v>0.2574626865671642</v>
      </c>
    </row>
    <row r="72" spans="1:26" s="11" customFormat="1" ht="19.5" customHeight="1">
      <c r="A72" s="14">
        <v>58</v>
      </c>
      <c r="B72" s="13" t="s">
        <v>113</v>
      </c>
      <c r="C72" s="10">
        <v>10484</v>
      </c>
      <c r="D72" s="10">
        <v>3257</v>
      </c>
      <c r="E72" s="10">
        <v>7227</v>
      </c>
      <c r="F72" s="10">
        <v>179</v>
      </c>
      <c r="G72" s="10">
        <v>0</v>
      </c>
      <c r="H72" s="10">
        <v>10305</v>
      </c>
      <c r="I72" s="10">
        <v>7536</v>
      </c>
      <c r="J72" s="10">
        <v>5811</v>
      </c>
      <c r="K72" s="10">
        <v>249</v>
      </c>
      <c r="L72" s="10">
        <v>1406</v>
      </c>
      <c r="M72" s="10">
        <v>37</v>
      </c>
      <c r="N72" s="10">
        <v>8</v>
      </c>
      <c r="O72" s="10">
        <v>0</v>
      </c>
      <c r="P72" s="10">
        <v>25</v>
      </c>
      <c r="Q72" s="10">
        <v>2769</v>
      </c>
      <c r="R72" s="10">
        <f t="shared" si="6"/>
        <v>4245</v>
      </c>
      <c r="S72" s="24">
        <f t="shared" si="7"/>
        <v>0.804140127388535</v>
      </c>
      <c r="T72" s="31">
        <v>3257</v>
      </c>
      <c r="U72" s="22">
        <f t="shared" si="8"/>
        <v>0</v>
      </c>
      <c r="V72" s="22">
        <f t="shared" si="9"/>
        <v>1476</v>
      </c>
      <c r="W72" s="11">
        <v>31</v>
      </c>
      <c r="X72" s="11">
        <v>18</v>
      </c>
      <c r="Y72" s="23">
        <v>652</v>
      </c>
      <c r="Z72" s="32">
        <f t="shared" si="5"/>
        <v>1.2638036809815951</v>
      </c>
    </row>
    <row r="73" spans="1:26" s="11" customFormat="1" ht="19.5" customHeight="1">
      <c r="A73" s="12">
        <v>59</v>
      </c>
      <c r="B73" s="13" t="s">
        <v>114</v>
      </c>
      <c r="C73" s="10">
        <v>14265</v>
      </c>
      <c r="D73" s="10">
        <v>4474</v>
      </c>
      <c r="E73" s="10">
        <v>9791</v>
      </c>
      <c r="F73" s="10">
        <v>307</v>
      </c>
      <c r="G73" s="10">
        <v>3</v>
      </c>
      <c r="H73" s="10">
        <v>13958</v>
      </c>
      <c r="I73" s="10">
        <v>11350</v>
      </c>
      <c r="J73" s="10">
        <v>8007</v>
      </c>
      <c r="K73" s="10">
        <v>175</v>
      </c>
      <c r="L73" s="10">
        <v>2974</v>
      </c>
      <c r="M73" s="10">
        <v>152</v>
      </c>
      <c r="N73" s="10">
        <v>4</v>
      </c>
      <c r="O73" s="10">
        <v>1</v>
      </c>
      <c r="P73" s="10">
        <v>37</v>
      </c>
      <c r="Q73" s="10">
        <v>2608</v>
      </c>
      <c r="R73" s="10">
        <f t="shared" si="6"/>
        <v>5776</v>
      </c>
      <c r="S73" s="24">
        <f t="shared" si="7"/>
        <v>0.7208810572687224</v>
      </c>
      <c r="T73" s="31">
        <v>4474</v>
      </c>
      <c r="U73" s="22">
        <f t="shared" si="8"/>
        <v>0</v>
      </c>
      <c r="V73" s="22">
        <f t="shared" si="9"/>
        <v>3168</v>
      </c>
      <c r="W73" s="11">
        <v>20</v>
      </c>
      <c r="X73" s="11">
        <v>35</v>
      </c>
      <c r="Y73" s="23">
        <v>2380</v>
      </c>
      <c r="Z73" s="32">
        <f t="shared" si="5"/>
        <v>0.3310924369747899</v>
      </c>
    </row>
    <row r="74" spans="1:26" s="11" customFormat="1" ht="19.5" customHeight="1">
      <c r="A74" s="14">
        <v>60</v>
      </c>
      <c r="B74" s="13" t="s">
        <v>115</v>
      </c>
      <c r="C74" s="10">
        <v>15124</v>
      </c>
      <c r="D74" s="10">
        <v>4967</v>
      </c>
      <c r="E74" s="10">
        <v>10157</v>
      </c>
      <c r="F74" s="10">
        <v>186</v>
      </c>
      <c r="G74" s="10">
        <v>0</v>
      </c>
      <c r="H74" s="10">
        <v>14938</v>
      </c>
      <c r="I74" s="10">
        <v>11885</v>
      </c>
      <c r="J74" s="10">
        <v>8023</v>
      </c>
      <c r="K74" s="10">
        <v>170</v>
      </c>
      <c r="L74" s="10">
        <v>3398</v>
      </c>
      <c r="M74" s="10">
        <v>99</v>
      </c>
      <c r="N74" s="10">
        <v>5</v>
      </c>
      <c r="O74" s="10">
        <v>0</v>
      </c>
      <c r="P74" s="10">
        <v>190</v>
      </c>
      <c r="Q74" s="10">
        <v>3053</v>
      </c>
      <c r="R74" s="10">
        <f t="shared" si="6"/>
        <v>6745</v>
      </c>
      <c r="S74" s="24">
        <f t="shared" si="7"/>
        <v>0.6893563315103071</v>
      </c>
      <c r="T74" s="31">
        <v>4967</v>
      </c>
      <c r="U74" s="22">
        <f t="shared" si="8"/>
        <v>0</v>
      </c>
      <c r="V74" s="22">
        <f t="shared" si="9"/>
        <v>3692</v>
      </c>
      <c r="W74" s="11">
        <v>17</v>
      </c>
      <c r="X74" s="11">
        <v>42</v>
      </c>
      <c r="Y74" s="23">
        <v>4245</v>
      </c>
      <c r="Z74" s="32">
        <f t="shared" si="5"/>
        <v>-0.13027090694935217</v>
      </c>
    </row>
    <row r="75" spans="1:26" s="11" customFormat="1" ht="19.5" customHeight="1">
      <c r="A75" s="12">
        <v>61</v>
      </c>
      <c r="B75" s="13" t="s">
        <v>116</v>
      </c>
      <c r="C75" s="10">
        <v>12694</v>
      </c>
      <c r="D75" s="10">
        <v>4485</v>
      </c>
      <c r="E75" s="10">
        <v>8209</v>
      </c>
      <c r="F75" s="10">
        <v>224</v>
      </c>
      <c r="G75" s="10">
        <v>8</v>
      </c>
      <c r="H75" s="10">
        <v>12470</v>
      </c>
      <c r="I75" s="10">
        <v>10666</v>
      </c>
      <c r="J75" s="10">
        <v>7002</v>
      </c>
      <c r="K75" s="10">
        <v>154</v>
      </c>
      <c r="L75" s="10">
        <v>3181</v>
      </c>
      <c r="M75" s="10">
        <v>306</v>
      </c>
      <c r="N75" s="10">
        <v>12</v>
      </c>
      <c r="O75" s="10">
        <v>0</v>
      </c>
      <c r="P75" s="10">
        <v>11</v>
      </c>
      <c r="Q75" s="10">
        <v>1804</v>
      </c>
      <c r="R75" s="10">
        <f t="shared" si="6"/>
        <v>5314</v>
      </c>
      <c r="S75" s="24">
        <f t="shared" si="7"/>
        <v>0.6709169323082693</v>
      </c>
      <c r="T75" s="31">
        <v>4485</v>
      </c>
      <c r="U75" s="22">
        <f t="shared" si="8"/>
        <v>0</v>
      </c>
      <c r="V75" s="22">
        <f t="shared" si="9"/>
        <v>3510</v>
      </c>
      <c r="W75" s="11">
        <v>24</v>
      </c>
      <c r="X75" s="11">
        <v>49</v>
      </c>
      <c r="Y75" s="23">
        <v>3568</v>
      </c>
      <c r="Z75" s="32">
        <f t="shared" si="5"/>
        <v>-0.016255605381165918</v>
      </c>
    </row>
    <row r="76" spans="1:26" s="11" customFormat="1" ht="19.5" customHeight="1">
      <c r="A76" s="14">
        <v>62</v>
      </c>
      <c r="B76" s="13" t="s">
        <v>117</v>
      </c>
      <c r="C76" s="10">
        <v>7985</v>
      </c>
      <c r="D76" s="10">
        <v>1647</v>
      </c>
      <c r="E76" s="10">
        <v>6338</v>
      </c>
      <c r="F76" s="10">
        <v>155</v>
      </c>
      <c r="G76" s="10">
        <v>7</v>
      </c>
      <c r="H76" s="10">
        <v>7830</v>
      </c>
      <c r="I76" s="10">
        <v>6631</v>
      </c>
      <c r="J76" s="10">
        <v>5693</v>
      </c>
      <c r="K76" s="10">
        <v>63</v>
      </c>
      <c r="L76" s="10">
        <v>832</v>
      </c>
      <c r="M76" s="10">
        <v>25</v>
      </c>
      <c r="N76" s="10">
        <v>2</v>
      </c>
      <c r="O76" s="10">
        <v>0</v>
      </c>
      <c r="P76" s="10">
        <v>16</v>
      </c>
      <c r="Q76" s="10">
        <v>1199</v>
      </c>
      <c r="R76" s="10">
        <f t="shared" si="6"/>
        <v>2074</v>
      </c>
      <c r="S76" s="24">
        <f t="shared" si="7"/>
        <v>0.8680440355904087</v>
      </c>
      <c r="T76" s="31">
        <v>1647</v>
      </c>
      <c r="U76" s="22">
        <f t="shared" si="8"/>
        <v>0</v>
      </c>
      <c r="V76" s="22">
        <f t="shared" si="9"/>
        <v>875</v>
      </c>
      <c r="W76" s="11">
        <v>38</v>
      </c>
      <c r="X76" s="11">
        <v>7</v>
      </c>
      <c r="Y76" s="23">
        <v>710</v>
      </c>
      <c r="Z76" s="32">
        <f t="shared" si="5"/>
        <v>0.2323943661971831</v>
      </c>
    </row>
    <row r="77" spans="1:26" s="11" customFormat="1" ht="19.5" customHeight="1">
      <c r="A77" s="12">
        <v>63</v>
      </c>
      <c r="B77" s="13" t="s">
        <v>118</v>
      </c>
      <c r="C77" s="10">
        <v>5491</v>
      </c>
      <c r="D77" s="10">
        <v>1199</v>
      </c>
      <c r="E77" s="10">
        <v>4292</v>
      </c>
      <c r="F77" s="10">
        <v>61</v>
      </c>
      <c r="G77" s="10">
        <v>0</v>
      </c>
      <c r="H77" s="10">
        <v>5430</v>
      </c>
      <c r="I77" s="10">
        <v>4521</v>
      </c>
      <c r="J77" s="10">
        <v>3738</v>
      </c>
      <c r="K77" s="10">
        <v>118</v>
      </c>
      <c r="L77" s="10">
        <v>648</v>
      </c>
      <c r="M77" s="10">
        <v>15</v>
      </c>
      <c r="N77" s="10">
        <v>2</v>
      </c>
      <c r="O77" s="10">
        <v>0</v>
      </c>
      <c r="P77" s="10">
        <v>0</v>
      </c>
      <c r="Q77" s="10">
        <v>909</v>
      </c>
      <c r="R77" s="10">
        <f t="shared" si="6"/>
        <v>1574</v>
      </c>
      <c r="S77" s="24">
        <f t="shared" si="7"/>
        <v>0.8529086485290864</v>
      </c>
      <c r="T77" s="31">
        <v>1199</v>
      </c>
      <c r="U77" s="22">
        <f t="shared" si="8"/>
        <v>0</v>
      </c>
      <c r="V77" s="22">
        <f t="shared" si="9"/>
        <v>665</v>
      </c>
      <c r="W77" s="11">
        <v>48</v>
      </c>
      <c r="X77" s="11">
        <v>9</v>
      </c>
      <c r="Y77" s="23">
        <v>277</v>
      </c>
      <c r="Z77" s="32">
        <f t="shared" si="5"/>
        <v>1.4007220216606497</v>
      </c>
    </row>
    <row r="78" spans="2:19" ht="15.75">
      <c r="B78" s="46"/>
      <c r="C78" s="46"/>
      <c r="D78" s="46"/>
      <c r="E78" s="46"/>
      <c r="F78" s="15"/>
      <c r="G78" s="15"/>
      <c r="H78" s="16"/>
      <c r="I78" s="16"/>
      <c r="J78" s="16"/>
      <c r="K78" s="16"/>
      <c r="L78" s="16"/>
      <c r="M78" s="16"/>
      <c r="N78" s="16"/>
      <c r="O78" s="47" t="s">
        <v>50</v>
      </c>
      <c r="P78" s="47"/>
      <c r="Q78" s="47"/>
      <c r="R78" s="47"/>
      <c r="S78" s="47"/>
    </row>
    <row r="79" spans="2:19" ht="15.75" customHeight="1">
      <c r="B79" s="19"/>
      <c r="C79" s="56" t="s">
        <v>38</v>
      </c>
      <c r="D79" s="56"/>
      <c r="E79" s="56"/>
      <c r="F79" s="18"/>
      <c r="G79" s="18"/>
      <c r="H79" s="19"/>
      <c r="I79" s="19"/>
      <c r="J79" s="19"/>
      <c r="K79" s="19"/>
      <c r="L79" s="19"/>
      <c r="M79" s="19"/>
      <c r="N79" s="55" t="s">
        <v>51</v>
      </c>
      <c r="O79" s="55"/>
      <c r="P79" s="55"/>
      <c r="Q79" s="55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55" t="s">
        <v>52</v>
      </c>
      <c r="O80" s="55"/>
      <c r="P80" s="55"/>
      <c r="Q80" s="55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56" t="s">
        <v>54</v>
      </c>
      <c r="D86" s="56"/>
      <c r="E86" s="56"/>
      <c r="F86" s="18"/>
      <c r="G86" s="18"/>
      <c r="H86" s="19"/>
      <c r="I86" s="19"/>
      <c r="J86" s="19"/>
      <c r="K86" s="19"/>
      <c r="L86" s="19"/>
      <c r="M86" s="19"/>
      <c r="N86" s="55" t="s">
        <v>53</v>
      </c>
      <c r="O86" s="55"/>
      <c r="P86" s="55"/>
      <c r="Q86" s="55"/>
      <c r="R86" s="19"/>
      <c r="S86" s="19"/>
    </row>
    <row r="87" ht="12.75">
      <c r="B87" s="17"/>
    </row>
  </sheetData>
  <sheetProtection/>
  <mergeCells count="44">
    <mergeCell ref="N80:Q80"/>
    <mergeCell ref="C79:E79"/>
    <mergeCell ref="N79:Q79"/>
    <mergeCell ref="C86:E86"/>
    <mergeCell ref="N86:Q86"/>
    <mergeCell ref="M11:M12"/>
    <mergeCell ref="N11:N12"/>
    <mergeCell ref="O11:O12"/>
    <mergeCell ref="P11:P12"/>
    <mergeCell ref="D10:D12"/>
    <mergeCell ref="H9:H12"/>
    <mergeCell ref="I9:P9"/>
    <mergeCell ref="Q9:Q12"/>
    <mergeCell ref="T8:T12"/>
    <mergeCell ref="U8:U12"/>
    <mergeCell ref="H8:Q8"/>
    <mergeCell ref="B78:E78"/>
    <mergeCell ref="O78:S78"/>
    <mergeCell ref="W8:W12"/>
    <mergeCell ref="B1:G1"/>
    <mergeCell ref="B2:G2"/>
    <mergeCell ref="A3:L3"/>
    <mergeCell ref="A4:S6"/>
    <mergeCell ref="P7:S7"/>
    <mergeCell ref="I10:I12"/>
    <mergeCell ref="E10:E12"/>
    <mergeCell ref="A8:A12"/>
    <mergeCell ref="B8:B12"/>
    <mergeCell ref="C8:E8"/>
    <mergeCell ref="F8:F12"/>
    <mergeCell ref="G8:G12"/>
    <mergeCell ref="A13:B13"/>
    <mergeCell ref="C9:C12"/>
    <mergeCell ref="D9:E9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  <mergeCell ref="X8:X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87"/>
  <sheetViews>
    <sheetView tabSelected="1" view="pageBreakPreview" zoomScale="70" zoomScaleSheetLayoutView="70" workbookViewId="0" topLeftCell="A1">
      <selection activeCell="AA14" sqref="AA14:AA77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1" width="14.25390625" style="1" customWidth="1"/>
    <col min="22" max="22" width="6.875" style="1" customWidth="1"/>
    <col min="23" max="23" width="12.00390625" style="1" bestFit="1" customWidth="1"/>
    <col min="24" max="25" width="9.00390625" style="1" customWidth="1"/>
    <col min="26" max="26" width="10.75390625" style="1" customWidth="1"/>
    <col min="27" max="16384" width="9.00390625" style="1" customWidth="1"/>
  </cols>
  <sheetData>
    <row r="1" spans="2:10" ht="18.75" customHeight="1">
      <c r="B1" s="48" t="s">
        <v>0</v>
      </c>
      <c r="C1" s="48"/>
      <c r="D1" s="48"/>
      <c r="E1" s="48"/>
      <c r="F1" s="48"/>
      <c r="G1" s="48"/>
      <c r="H1" s="48"/>
      <c r="I1" s="20"/>
      <c r="J1" s="20"/>
    </row>
    <row r="2" spans="2:10" ht="31.5" customHeight="1">
      <c r="B2" s="49" t="s">
        <v>1</v>
      </c>
      <c r="C2" s="49"/>
      <c r="D2" s="49"/>
      <c r="E2" s="49"/>
      <c r="F2" s="49"/>
      <c r="G2" s="49"/>
      <c r="H2" s="49"/>
      <c r="I2" s="21"/>
      <c r="J2" s="21"/>
    </row>
    <row r="3" spans="1:16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P3" s="2"/>
    </row>
    <row r="4" spans="1:20" ht="15.75" customHeight="1">
      <c r="A4" s="51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2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3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39</v>
      </c>
      <c r="R7" s="53"/>
      <c r="S7" s="53"/>
      <c r="T7" s="53"/>
    </row>
    <row r="8" spans="1:27" ht="14.25" customHeight="1">
      <c r="A8" s="40" t="s">
        <v>3</v>
      </c>
      <c r="B8" s="40" t="s">
        <v>4</v>
      </c>
      <c r="C8" s="38" t="s">
        <v>5</v>
      </c>
      <c r="D8" s="38"/>
      <c r="E8" s="38"/>
      <c r="F8" s="41" t="s">
        <v>6</v>
      </c>
      <c r="G8" s="38" t="s">
        <v>7</v>
      </c>
      <c r="H8" s="37" t="s">
        <v>8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9" t="s">
        <v>9</v>
      </c>
      <c r="T8" s="38" t="s">
        <v>41</v>
      </c>
      <c r="U8" s="37" t="s">
        <v>47</v>
      </c>
      <c r="V8" s="54" t="s">
        <v>48</v>
      </c>
      <c r="W8" s="34" t="s">
        <v>119</v>
      </c>
      <c r="X8" s="34" t="s">
        <v>44</v>
      </c>
      <c r="Y8" s="34" t="s">
        <v>45</v>
      </c>
      <c r="Z8" s="34" t="s">
        <v>120</v>
      </c>
      <c r="AA8" s="34" t="s">
        <v>122</v>
      </c>
    </row>
    <row r="9" spans="1:27" ht="14.25" customHeight="1">
      <c r="A9" s="40"/>
      <c r="B9" s="40"/>
      <c r="C9" s="38" t="s">
        <v>10</v>
      </c>
      <c r="D9" s="38" t="s">
        <v>11</v>
      </c>
      <c r="E9" s="38"/>
      <c r="F9" s="42"/>
      <c r="G9" s="38"/>
      <c r="H9" s="38" t="s">
        <v>14</v>
      </c>
      <c r="I9" s="37" t="s">
        <v>12</v>
      </c>
      <c r="J9" s="37"/>
      <c r="K9" s="37"/>
      <c r="L9" s="37"/>
      <c r="M9" s="37"/>
      <c r="N9" s="37"/>
      <c r="O9" s="37"/>
      <c r="P9" s="37"/>
      <c r="Q9" s="37"/>
      <c r="R9" s="38" t="s">
        <v>13</v>
      </c>
      <c r="S9" s="39"/>
      <c r="T9" s="38"/>
      <c r="U9" s="37"/>
      <c r="V9" s="54"/>
      <c r="W9" s="34"/>
      <c r="X9" s="34"/>
      <c r="Y9" s="34"/>
      <c r="Z9" s="34"/>
      <c r="AA9" s="34"/>
    </row>
    <row r="10" spans="1:27" ht="14.25" customHeight="1">
      <c r="A10" s="40"/>
      <c r="B10" s="40"/>
      <c r="C10" s="38"/>
      <c r="D10" s="38" t="s">
        <v>15</v>
      </c>
      <c r="E10" s="38" t="s">
        <v>16</v>
      </c>
      <c r="F10" s="42"/>
      <c r="G10" s="38"/>
      <c r="H10" s="38"/>
      <c r="I10" s="41" t="s">
        <v>14</v>
      </c>
      <c r="J10" s="35" t="s">
        <v>11</v>
      </c>
      <c r="K10" s="36"/>
      <c r="L10" s="36"/>
      <c r="M10" s="36"/>
      <c r="N10" s="36"/>
      <c r="O10" s="36"/>
      <c r="P10" s="36"/>
      <c r="Q10" s="36"/>
      <c r="R10" s="38"/>
      <c r="S10" s="39"/>
      <c r="T10" s="38"/>
      <c r="U10" s="37"/>
      <c r="V10" s="54"/>
      <c r="W10" s="34"/>
      <c r="X10" s="34"/>
      <c r="Y10" s="34"/>
      <c r="Z10" s="34"/>
      <c r="AA10" s="34"/>
    </row>
    <row r="11" spans="1:27" ht="12.75" customHeight="1">
      <c r="A11" s="40"/>
      <c r="B11" s="40"/>
      <c r="C11" s="38"/>
      <c r="D11" s="38"/>
      <c r="E11" s="38"/>
      <c r="F11" s="42"/>
      <c r="G11" s="38"/>
      <c r="H11" s="38"/>
      <c r="I11" s="42"/>
      <c r="J11" s="37" t="s">
        <v>17</v>
      </c>
      <c r="K11" s="38" t="s">
        <v>18</v>
      </c>
      <c r="L11" s="41" t="s">
        <v>40</v>
      </c>
      <c r="M11" s="38" t="s">
        <v>19</v>
      </c>
      <c r="N11" s="38" t="s">
        <v>20</v>
      </c>
      <c r="O11" s="38" t="s">
        <v>21</v>
      </c>
      <c r="P11" s="38" t="s">
        <v>22</v>
      </c>
      <c r="Q11" s="37" t="s">
        <v>23</v>
      </c>
      <c r="R11" s="38"/>
      <c r="S11" s="39"/>
      <c r="T11" s="38"/>
      <c r="U11" s="37"/>
      <c r="V11" s="54"/>
      <c r="W11" s="34"/>
      <c r="X11" s="34"/>
      <c r="Y11" s="34"/>
      <c r="Z11" s="34"/>
      <c r="AA11" s="34"/>
    </row>
    <row r="12" spans="1:27" ht="56.25" customHeight="1">
      <c r="A12" s="40"/>
      <c r="B12" s="40"/>
      <c r="C12" s="38"/>
      <c r="D12" s="38"/>
      <c r="E12" s="38"/>
      <c r="F12" s="43"/>
      <c r="G12" s="38"/>
      <c r="H12" s="38"/>
      <c r="I12" s="43"/>
      <c r="J12" s="37"/>
      <c r="K12" s="38"/>
      <c r="L12" s="43"/>
      <c r="M12" s="38"/>
      <c r="N12" s="38"/>
      <c r="O12" s="38"/>
      <c r="P12" s="38"/>
      <c r="Q12" s="37"/>
      <c r="R12" s="38"/>
      <c r="S12" s="39"/>
      <c r="T12" s="38"/>
      <c r="U12" s="37"/>
      <c r="V12" s="54"/>
      <c r="W12" s="34"/>
      <c r="X12" s="34"/>
      <c r="Y12" s="34"/>
      <c r="Z12" s="34"/>
      <c r="AA12" s="34"/>
    </row>
    <row r="13" spans="1:25" ht="13.5" customHeight="1">
      <c r="A13" s="44" t="s">
        <v>24</v>
      </c>
      <c r="B13" s="45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  <c r="Y13" s="1" t="s">
        <v>46</v>
      </c>
    </row>
    <row r="14" spans="1:27" ht="20.25" customHeight="1">
      <c r="A14" s="6"/>
      <c r="B14" s="8" t="s">
        <v>37</v>
      </c>
      <c r="C14" s="26">
        <f aca="true" t="shared" si="0" ref="C14:R14">SUM(C15:C77)</f>
        <v>140296081680.80753</v>
      </c>
      <c r="D14" s="26">
        <f t="shared" si="0"/>
        <v>83093731312.93498</v>
      </c>
      <c r="E14" s="26">
        <f t="shared" si="0"/>
        <v>57202350367.872505</v>
      </c>
      <c r="F14" s="26">
        <f t="shared" si="0"/>
        <v>7992120431.253</v>
      </c>
      <c r="G14" s="26">
        <f t="shared" si="0"/>
        <v>2573264714.7949996</v>
      </c>
      <c r="H14" s="26">
        <f t="shared" si="0"/>
        <v>132345565271.05153</v>
      </c>
      <c r="I14" s="26">
        <f t="shared" si="0"/>
        <v>99648888783.2785</v>
      </c>
      <c r="J14" s="26">
        <f t="shared" si="0"/>
        <v>15798724453.225399</v>
      </c>
      <c r="K14" s="26">
        <f t="shared" si="0"/>
        <v>7509442006.412</v>
      </c>
      <c r="L14" s="26">
        <f t="shared" si="0"/>
        <v>6327795.050999999</v>
      </c>
      <c r="M14" s="26">
        <f t="shared" si="0"/>
        <v>68305907047.414116</v>
      </c>
      <c r="N14" s="26">
        <f t="shared" si="0"/>
        <v>3363220364.224001</v>
      </c>
      <c r="O14" s="26">
        <f t="shared" si="0"/>
        <v>1643309698.568</v>
      </c>
      <c r="P14" s="26">
        <f t="shared" si="0"/>
        <v>53874814</v>
      </c>
      <c r="Q14" s="26">
        <f t="shared" si="0"/>
        <v>2968082603.629</v>
      </c>
      <c r="R14" s="26">
        <f t="shared" si="0"/>
        <v>32696676487.716</v>
      </c>
      <c r="S14" s="27">
        <f aca="true" t="shared" si="1" ref="S14:S45">M14+N14+O14+P14+Q14+R14</f>
        <v>109031071015.55112</v>
      </c>
      <c r="T14" s="28">
        <f aca="true" t="shared" si="2" ref="T14:T45">(J14+K14+L14)/I14</f>
        <v>0.23396642490809857</v>
      </c>
      <c r="U14" s="29">
        <v>83093731312.93498</v>
      </c>
      <c r="V14" s="29">
        <f>SUM(V15:V77)</f>
        <v>0</v>
      </c>
      <c r="W14" s="23">
        <f>SUM(W15:W77)</f>
        <v>76334394527.83511</v>
      </c>
      <c r="Z14" s="1">
        <v>70579851325.34201</v>
      </c>
      <c r="AA14" s="32">
        <f>(W14-Z14)/Z14</f>
        <v>0.08153237920503963</v>
      </c>
    </row>
    <row r="15" spans="1:27" s="11" customFormat="1" ht="20.25" customHeight="1">
      <c r="A15" s="12">
        <v>1</v>
      </c>
      <c r="B15" s="13" t="str">
        <f>'[1]Tien 11T-2016'!B15</f>
        <v>An Giang</v>
      </c>
      <c r="C15" s="27">
        <v>2331670782</v>
      </c>
      <c r="D15" s="27">
        <v>1305043639</v>
      </c>
      <c r="E15" s="27">
        <v>1026627143</v>
      </c>
      <c r="F15" s="27">
        <f>'[1]Tien 11T-2016'!F15</f>
        <v>99970501</v>
      </c>
      <c r="G15" s="27">
        <f>'[1]Tien 11T-2016'!G15</f>
        <v>44118802</v>
      </c>
      <c r="H15" s="27">
        <f>'[1]Tien 11T-2016'!H15</f>
        <v>2231700281</v>
      </c>
      <c r="I15" s="27">
        <f>'[1]Tien 11T-2016'!I15</f>
        <v>1304177505</v>
      </c>
      <c r="J15" s="27">
        <f>'[1]Tien 11T-2016'!J15</f>
        <v>339241813</v>
      </c>
      <c r="K15" s="27">
        <f>'[1]Tien 11T-2016'!K15</f>
        <v>45370048</v>
      </c>
      <c r="L15" s="27">
        <f>'[1]Tien 11T-2016'!L15</f>
        <v>14535</v>
      </c>
      <c r="M15" s="27">
        <f>'[1]Tien 11T-2016'!M15</f>
        <v>849129827</v>
      </c>
      <c r="N15" s="27">
        <f>'[1]Tien 11T-2016'!N15</f>
        <v>49585820</v>
      </c>
      <c r="O15" s="27">
        <f>'[1]Tien 11T-2016'!O15</f>
        <v>4457168</v>
      </c>
      <c r="P15" s="27">
        <f>'[1]Tien 11T-2016'!P15</f>
        <v>53250</v>
      </c>
      <c r="Q15" s="27">
        <f>'[1]Tien 11T-2016'!Q15</f>
        <v>16325044</v>
      </c>
      <c r="R15" s="27">
        <f>'[1]Tien 11T-2016'!R15</f>
        <v>927522776</v>
      </c>
      <c r="S15" s="27">
        <f t="shared" si="1"/>
        <v>1847073885</v>
      </c>
      <c r="T15" s="28">
        <f t="shared" si="2"/>
        <v>0.29491874727589323</v>
      </c>
      <c r="U15" s="29">
        <v>1305043639</v>
      </c>
      <c r="V15" s="22">
        <f aca="true" t="shared" si="3" ref="V15:V46">D15-U15</f>
        <v>0</v>
      </c>
      <c r="W15" s="22">
        <f aca="true" t="shared" si="4" ref="W15:W46">M15+N15+O15+P15+Q15</f>
        <v>919551109</v>
      </c>
      <c r="X15" s="11">
        <v>11</v>
      </c>
      <c r="Y15" s="11">
        <v>22</v>
      </c>
      <c r="Z15" s="11">
        <v>1197554482</v>
      </c>
      <c r="AA15" s="32">
        <f aca="true" t="shared" si="5" ref="AA15:AA77">(W15-Z15)/Z15</f>
        <v>-0.23214256819089757</v>
      </c>
    </row>
    <row r="16" spans="1:27" s="11" customFormat="1" ht="20.25" customHeight="1">
      <c r="A16" s="14">
        <v>2</v>
      </c>
      <c r="B16" s="13" t="str">
        <f>'[1]Tien 11T-2016'!B16</f>
        <v>Bạc Liêu</v>
      </c>
      <c r="C16" s="27">
        <v>446189309</v>
      </c>
      <c r="D16" s="27">
        <v>245979604</v>
      </c>
      <c r="E16" s="27">
        <v>200209705</v>
      </c>
      <c r="F16" s="27">
        <f>'[1]Tien 11T-2016'!F16</f>
        <v>20151796</v>
      </c>
      <c r="G16" s="27">
        <f>'[1]Tien 11T-2016'!G16</f>
        <v>0</v>
      </c>
      <c r="H16" s="27">
        <f>'[1]Tien 11T-2016'!H16</f>
        <v>426037513</v>
      </c>
      <c r="I16" s="27">
        <f>'[1]Tien 11T-2016'!I16</f>
        <v>326138463</v>
      </c>
      <c r="J16" s="27">
        <f>'[1]Tien 11T-2016'!J16</f>
        <v>57020982</v>
      </c>
      <c r="K16" s="27">
        <f>'[1]Tien 11T-2016'!K16</f>
        <v>13250695</v>
      </c>
      <c r="L16" s="27">
        <f>'[1]Tien 11T-2016'!L16</f>
        <v>66648</v>
      </c>
      <c r="M16" s="27">
        <f>'[1]Tien 11T-2016'!M16</f>
        <v>251365534</v>
      </c>
      <c r="N16" s="27">
        <f>'[1]Tien 11T-2016'!N16</f>
        <v>1498967</v>
      </c>
      <c r="O16" s="27">
        <f>'[1]Tien 11T-2016'!O16</f>
        <v>220623</v>
      </c>
      <c r="P16" s="27">
        <f>'[1]Tien 11T-2016'!P16</f>
        <v>1073419</v>
      </c>
      <c r="Q16" s="27">
        <f>'[1]Tien 11T-2016'!Q16</f>
        <v>1641595</v>
      </c>
      <c r="R16" s="27">
        <f>'[1]Tien 11T-2016'!R16</f>
        <v>99899050</v>
      </c>
      <c r="S16" s="27">
        <f t="shared" si="1"/>
        <v>355699188</v>
      </c>
      <c r="T16" s="28">
        <f t="shared" si="2"/>
        <v>0.21567013087934986</v>
      </c>
      <c r="U16" s="29">
        <v>245979604</v>
      </c>
      <c r="V16" s="22">
        <f t="shared" si="3"/>
        <v>0</v>
      </c>
      <c r="W16" s="22">
        <f t="shared" si="4"/>
        <v>255800138</v>
      </c>
      <c r="X16" s="11">
        <v>45</v>
      </c>
      <c r="Y16" s="11">
        <v>50</v>
      </c>
      <c r="Z16" s="11">
        <v>233429612</v>
      </c>
      <c r="AA16" s="32">
        <f t="shared" si="5"/>
        <v>0.09583413950069025</v>
      </c>
    </row>
    <row r="17" spans="1:27" s="11" customFormat="1" ht="20.25" customHeight="1">
      <c r="A17" s="12">
        <v>3</v>
      </c>
      <c r="B17" s="13" t="str">
        <f>'[1]Tien 11T-2016'!B17</f>
        <v>Bắc Giang</v>
      </c>
      <c r="C17" s="27">
        <v>1303422890.9</v>
      </c>
      <c r="D17" s="27">
        <v>792888835</v>
      </c>
      <c r="E17" s="27">
        <v>510534055.9000001</v>
      </c>
      <c r="F17" s="27">
        <f>'[1]Tien 11T-2016'!F17</f>
        <v>61086719</v>
      </c>
      <c r="G17" s="27">
        <f>'[1]Tien 11T-2016'!G17</f>
        <v>35326863.6</v>
      </c>
      <c r="H17" s="27">
        <f>'[1]Tien 11T-2016'!H17</f>
        <v>1242336171.9</v>
      </c>
      <c r="I17" s="27">
        <f>'[1]Tien 11T-2016'!I17</f>
        <v>1079340177.1</v>
      </c>
      <c r="J17" s="27">
        <f>'[1]Tien 11T-2016'!J17</f>
        <v>109497139.3</v>
      </c>
      <c r="K17" s="27">
        <f>'[1]Tien 11T-2016'!K17</f>
        <v>20257830.5</v>
      </c>
      <c r="L17" s="27">
        <f>'[1]Tien 11T-2016'!L17</f>
        <v>54279</v>
      </c>
      <c r="M17" s="27">
        <f>'[1]Tien 11T-2016'!M17</f>
        <v>859653098.1</v>
      </c>
      <c r="N17" s="27">
        <f>'[1]Tien 11T-2016'!N17</f>
        <v>79922549.2</v>
      </c>
      <c r="O17" s="27">
        <f>'[1]Tien 11T-2016'!O17</f>
        <v>6092205</v>
      </c>
      <c r="P17" s="27">
        <f>'[1]Tien 11T-2016'!P17</f>
        <v>0</v>
      </c>
      <c r="Q17" s="27">
        <f>'[1]Tien 11T-2016'!Q17</f>
        <v>3863076</v>
      </c>
      <c r="R17" s="27">
        <f>'[1]Tien 11T-2016'!R17</f>
        <v>162995994.8</v>
      </c>
      <c r="S17" s="27">
        <f t="shared" si="1"/>
        <v>1112526923.1000001</v>
      </c>
      <c r="T17" s="28">
        <f t="shared" si="2"/>
        <v>0.12026722580528315</v>
      </c>
      <c r="U17" s="29">
        <v>792888835</v>
      </c>
      <c r="V17" s="22">
        <f t="shared" si="3"/>
        <v>0</v>
      </c>
      <c r="W17" s="22">
        <f t="shared" si="4"/>
        <v>949530928.3000001</v>
      </c>
      <c r="X17" s="11">
        <v>21</v>
      </c>
      <c r="Y17" s="11">
        <v>61</v>
      </c>
      <c r="Z17" s="11">
        <v>689961428</v>
      </c>
      <c r="AA17" s="32">
        <f t="shared" si="5"/>
        <v>0.37620871220644536</v>
      </c>
    </row>
    <row r="18" spans="1:27" s="11" customFormat="1" ht="20.25" customHeight="1">
      <c r="A18" s="14">
        <v>4</v>
      </c>
      <c r="B18" s="13" t="str">
        <f>'[1]Tien 11T-2016'!B18</f>
        <v>Bắc Kạn</v>
      </c>
      <c r="C18" s="27">
        <v>44907271</v>
      </c>
      <c r="D18" s="27">
        <v>15342640</v>
      </c>
      <c r="E18" s="27">
        <v>29564631</v>
      </c>
      <c r="F18" s="27">
        <f>'[1]Tien 11T-2016'!F18</f>
        <v>7733912</v>
      </c>
      <c r="G18" s="27">
        <f>'[1]Tien 11T-2016'!G18</f>
        <v>0</v>
      </c>
      <c r="H18" s="27">
        <f>'[1]Tien 11T-2016'!H18</f>
        <v>37173934</v>
      </c>
      <c r="I18" s="27">
        <f>'[1]Tien 11T-2016'!I18</f>
        <v>28429634</v>
      </c>
      <c r="J18" s="27">
        <f>'[1]Tien 11T-2016'!J18</f>
        <v>9610919</v>
      </c>
      <c r="K18" s="27">
        <f>'[1]Tien 11T-2016'!K18</f>
        <v>960277</v>
      </c>
      <c r="L18" s="27">
        <f>'[1]Tien 11T-2016'!L18</f>
        <v>32382</v>
      </c>
      <c r="M18" s="27">
        <f>'[1]Tien 11T-2016'!M18</f>
        <v>14402119</v>
      </c>
      <c r="N18" s="27">
        <f>'[1]Tien 11T-2016'!N18</f>
        <v>23100</v>
      </c>
      <c r="O18" s="27">
        <f>'[1]Tien 11T-2016'!O18</f>
        <v>0</v>
      </c>
      <c r="P18" s="27">
        <f>'[1]Tien 11T-2016'!P18</f>
        <v>0</v>
      </c>
      <c r="Q18" s="27">
        <f>'[1]Tien 11T-2016'!Q18</f>
        <v>3400837</v>
      </c>
      <c r="R18" s="27">
        <f>'[1]Tien 11T-2016'!R18</f>
        <v>8744300</v>
      </c>
      <c r="S18" s="27">
        <f t="shared" si="1"/>
        <v>26570356</v>
      </c>
      <c r="T18" s="28">
        <f t="shared" si="2"/>
        <v>0.37297624021469994</v>
      </c>
      <c r="U18" s="29">
        <v>15342640</v>
      </c>
      <c r="V18" s="22">
        <f t="shared" si="3"/>
        <v>0</v>
      </c>
      <c r="W18" s="22">
        <f t="shared" si="4"/>
        <v>17826056</v>
      </c>
      <c r="X18" s="11">
        <v>62</v>
      </c>
      <c r="Y18" s="11">
        <v>10</v>
      </c>
      <c r="Z18" s="11">
        <v>13789473</v>
      </c>
      <c r="AA18" s="32">
        <f t="shared" si="5"/>
        <v>0.29272931605145464</v>
      </c>
    </row>
    <row r="19" spans="1:27" s="11" customFormat="1" ht="20.25" customHeight="1">
      <c r="A19" s="12">
        <v>5</v>
      </c>
      <c r="B19" s="13" t="str">
        <f>'[1]Tien 11T-2016'!B19</f>
        <v>Bắc Ninh</v>
      </c>
      <c r="C19" s="27">
        <v>1044183431.429</v>
      </c>
      <c r="D19" s="27">
        <v>669586905</v>
      </c>
      <c r="E19" s="27">
        <v>374596526.429</v>
      </c>
      <c r="F19" s="27">
        <f>'[1]Tien 11T-2016'!F19</f>
        <v>13070873</v>
      </c>
      <c r="G19" s="27">
        <f>'[1]Tien 11T-2016'!G19</f>
        <v>15242462</v>
      </c>
      <c r="H19" s="27">
        <f>'[1]Tien 11T-2016'!H19</f>
        <v>1031112558.429</v>
      </c>
      <c r="I19" s="27">
        <f>'[1]Tien 11T-2016'!I19</f>
        <v>918160146.429</v>
      </c>
      <c r="J19" s="27">
        <f>'[1]Tien 11T-2016'!J19</f>
        <v>115035554.5</v>
      </c>
      <c r="K19" s="27">
        <f>'[1]Tien 11T-2016'!K19</f>
        <v>28836271</v>
      </c>
      <c r="L19" s="27">
        <f>'[1]Tien 11T-2016'!L19</f>
        <v>41033</v>
      </c>
      <c r="M19" s="27">
        <f>'[1]Tien 11T-2016'!M19</f>
        <v>720506119.929</v>
      </c>
      <c r="N19" s="27">
        <f>'[1]Tien 11T-2016'!N19</f>
        <v>17523646</v>
      </c>
      <c r="O19" s="27">
        <f>'[1]Tien 11T-2016'!O19</f>
        <v>25050288</v>
      </c>
      <c r="P19" s="27">
        <f>'[1]Tien 11T-2016'!P19</f>
        <v>751</v>
      </c>
      <c r="Q19" s="27">
        <f>'[1]Tien 11T-2016'!Q19</f>
        <v>11166483</v>
      </c>
      <c r="R19" s="27">
        <f>'[1]Tien 11T-2016'!R19</f>
        <v>112952412</v>
      </c>
      <c r="S19" s="27">
        <f t="shared" si="1"/>
        <v>887199699.929</v>
      </c>
      <c r="T19" s="28">
        <f t="shared" si="2"/>
        <v>0.1567404761138024</v>
      </c>
      <c r="U19" s="29">
        <v>669586905</v>
      </c>
      <c r="V19" s="22">
        <f t="shared" si="3"/>
        <v>0</v>
      </c>
      <c r="W19" s="22">
        <f t="shared" si="4"/>
        <v>774247287.929</v>
      </c>
      <c r="X19" s="11">
        <v>28</v>
      </c>
      <c r="Y19" s="11">
        <v>58</v>
      </c>
      <c r="Z19" s="11">
        <v>606227799</v>
      </c>
      <c r="AA19" s="32">
        <f t="shared" si="5"/>
        <v>0.2771556982476813</v>
      </c>
    </row>
    <row r="20" spans="1:27" s="11" customFormat="1" ht="20.25" customHeight="1">
      <c r="A20" s="14">
        <v>6</v>
      </c>
      <c r="B20" s="13" t="str">
        <f>'[1]Tien 11T-2016'!B20</f>
        <v>Bến Tre</v>
      </c>
      <c r="C20" s="27">
        <v>703058459.1950002</v>
      </c>
      <c r="D20" s="27">
        <v>369738695.358</v>
      </c>
      <c r="E20" s="27">
        <v>333319763.8370002</v>
      </c>
      <c r="F20" s="27">
        <f>'[1]Tien 11T-2016'!F20</f>
        <v>10791911.125</v>
      </c>
      <c r="G20" s="27">
        <f>'[1]Tien 11T-2016'!G20</f>
        <v>0</v>
      </c>
      <c r="H20" s="27">
        <f>'[1]Tien 11T-2016'!H20</f>
        <v>692266548.034</v>
      </c>
      <c r="I20" s="27">
        <f>'[1]Tien 11T-2016'!I20</f>
        <v>570045975.383</v>
      </c>
      <c r="J20" s="27">
        <f>'[1]Tien 11T-2016'!J20</f>
        <v>122875093.71700001</v>
      </c>
      <c r="K20" s="27">
        <f>'[1]Tien 11T-2016'!K20</f>
        <v>60132146.295</v>
      </c>
      <c r="L20" s="27">
        <f>'[1]Tien 11T-2016'!L20</f>
        <v>28132.235</v>
      </c>
      <c r="M20" s="27">
        <f>'[1]Tien 11T-2016'!M20</f>
        <v>340633155.099</v>
      </c>
      <c r="N20" s="27">
        <f>'[1]Tien 11T-2016'!N20</f>
        <v>16400523.282</v>
      </c>
      <c r="O20" s="27">
        <f>'[1]Tien 11T-2016'!O20</f>
        <v>2971447.4200000004</v>
      </c>
      <c r="P20" s="27">
        <f>'[1]Tien 11T-2016'!P20</f>
        <v>0</v>
      </c>
      <c r="Q20" s="27">
        <f>'[1]Tien 11T-2016'!Q20</f>
        <v>27005477.335</v>
      </c>
      <c r="R20" s="27">
        <f>'[1]Tien 11T-2016'!R20</f>
        <v>122220572.65100001</v>
      </c>
      <c r="S20" s="27">
        <f t="shared" si="1"/>
        <v>509231175.787</v>
      </c>
      <c r="T20" s="28">
        <f t="shared" si="2"/>
        <v>0.3210887895910905</v>
      </c>
      <c r="U20" s="29">
        <v>369738695.358</v>
      </c>
      <c r="V20" s="22">
        <f t="shared" si="3"/>
        <v>0</v>
      </c>
      <c r="W20" s="22">
        <f t="shared" si="4"/>
        <v>387010603.136</v>
      </c>
      <c r="X20" s="11">
        <v>36</v>
      </c>
      <c r="Y20" s="11">
        <v>18</v>
      </c>
      <c r="Z20" s="11">
        <v>343086854.94299996</v>
      </c>
      <c r="AA20" s="32">
        <f t="shared" si="5"/>
        <v>0.12802515619637325</v>
      </c>
    </row>
    <row r="21" spans="1:27" s="11" customFormat="1" ht="20.25" customHeight="1">
      <c r="A21" s="12">
        <v>7</v>
      </c>
      <c r="B21" s="13" t="str">
        <f>'[1]Tien 11T-2016'!B21</f>
        <v>Bình Dương</v>
      </c>
      <c r="C21" s="27">
        <v>5289286378</v>
      </c>
      <c r="D21" s="27">
        <v>3343014728</v>
      </c>
      <c r="E21" s="27">
        <v>1946271650</v>
      </c>
      <c r="F21" s="27">
        <f>'[1]Tien 11T-2016'!F21</f>
        <v>206480996</v>
      </c>
      <c r="G21" s="27">
        <f>'[1]Tien 11T-2016'!G21</f>
        <v>846748909</v>
      </c>
      <c r="H21" s="27">
        <f>'[1]Tien 11T-2016'!H21</f>
        <v>5082805382</v>
      </c>
      <c r="I21" s="27">
        <f>'[1]Tien 11T-2016'!I21</f>
        <v>4666473363</v>
      </c>
      <c r="J21" s="27">
        <f>'[1]Tien 11T-2016'!J21</f>
        <v>754765758</v>
      </c>
      <c r="K21" s="27">
        <f>'[1]Tien 11T-2016'!K21</f>
        <v>386135535</v>
      </c>
      <c r="L21" s="27">
        <f>'[1]Tien 11T-2016'!L21</f>
        <v>17300</v>
      </c>
      <c r="M21" s="27">
        <f>'[1]Tien 11T-2016'!M21</f>
        <v>3038973525</v>
      </c>
      <c r="N21" s="27">
        <f>'[1]Tien 11T-2016'!N21</f>
        <v>244593143</v>
      </c>
      <c r="O21" s="27">
        <f>'[1]Tien 11T-2016'!O21</f>
        <v>26511502</v>
      </c>
      <c r="P21" s="27">
        <f>'[1]Tien 11T-2016'!P21</f>
        <v>0</v>
      </c>
      <c r="Q21" s="27">
        <f>'[1]Tien 11T-2016'!Q21</f>
        <v>215476600</v>
      </c>
      <c r="R21" s="27">
        <f>'[1]Tien 11T-2016'!R21</f>
        <v>416332019</v>
      </c>
      <c r="S21" s="27">
        <f t="shared" si="1"/>
        <v>3941886789</v>
      </c>
      <c r="T21" s="28">
        <f t="shared" si="2"/>
        <v>0.24449268307116662</v>
      </c>
      <c r="U21" s="29">
        <v>3343014728</v>
      </c>
      <c r="V21" s="22">
        <f t="shared" si="3"/>
        <v>0</v>
      </c>
      <c r="W21" s="22">
        <f t="shared" si="4"/>
        <v>3525554770</v>
      </c>
      <c r="X21" s="11">
        <v>3</v>
      </c>
      <c r="Y21" s="11">
        <v>43</v>
      </c>
      <c r="Z21" s="11">
        <v>3253232824</v>
      </c>
      <c r="AA21" s="32">
        <f t="shared" si="5"/>
        <v>0.08370810228859292</v>
      </c>
    </row>
    <row r="22" spans="1:27" s="11" customFormat="1" ht="20.25" customHeight="1">
      <c r="A22" s="14">
        <v>8</v>
      </c>
      <c r="B22" s="13" t="str">
        <f>'[1]Tien 11T-2016'!B22</f>
        <v>Bình Định</v>
      </c>
      <c r="C22" s="27">
        <v>1115553566</v>
      </c>
      <c r="D22" s="27">
        <v>670475372</v>
      </c>
      <c r="E22" s="27">
        <v>445078194</v>
      </c>
      <c r="F22" s="27">
        <f>'[1]Tien 11T-2016'!F22</f>
        <v>46149644</v>
      </c>
      <c r="G22" s="27">
        <f>'[1]Tien 11T-2016'!G22</f>
        <v>0</v>
      </c>
      <c r="H22" s="27">
        <f>'[1]Tien 11T-2016'!H22</f>
        <v>1069403922</v>
      </c>
      <c r="I22" s="27">
        <f>'[1]Tien 11T-2016'!I22</f>
        <v>635923657</v>
      </c>
      <c r="J22" s="27">
        <f>'[1]Tien 11T-2016'!J22</f>
        <v>151382831</v>
      </c>
      <c r="K22" s="27">
        <f>'[1]Tien 11T-2016'!K22</f>
        <v>43800163</v>
      </c>
      <c r="L22" s="27">
        <f>'[1]Tien 11T-2016'!L22</f>
        <v>13761</v>
      </c>
      <c r="M22" s="27">
        <f>'[1]Tien 11T-2016'!M22</f>
        <v>389043274</v>
      </c>
      <c r="N22" s="27">
        <f>'[1]Tien 11T-2016'!N22</f>
        <v>7593238</v>
      </c>
      <c r="O22" s="27">
        <f>'[1]Tien 11T-2016'!O22</f>
        <v>2399386</v>
      </c>
      <c r="P22" s="27">
        <f>'[1]Tien 11T-2016'!P22</f>
        <v>0</v>
      </c>
      <c r="Q22" s="27">
        <f>'[1]Tien 11T-2016'!Q22</f>
        <v>41691004</v>
      </c>
      <c r="R22" s="27">
        <f>'[1]Tien 11T-2016'!R22</f>
        <v>433480265</v>
      </c>
      <c r="S22" s="27">
        <f t="shared" si="1"/>
        <v>874207167</v>
      </c>
      <c r="T22" s="28">
        <f t="shared" si="2"/>
        <v>0.30694998189067213</v>
      </c>
      <c r="U22" s="29">
        <v>670475372</v>
      </c>
      <c r="V22" s="22">
        <f t="shared" si="3"/>
        <v>0</v>
      </c>
      <c r="W22" s="22">
        <f t="shared" si="4"/>
        <v>440726902</v>
      </c>
      <c r="X22" s="11">
        <v>26</v>
      </c>
      <c r="Y22" s="11">
        <v>20</v>
      </c>
      <c r="Z22" s="11">
        <v>630884905</v>
      </c>
      <c r="AA22" s="32">
        <f t="shared" si="5"/>
        <v>-0.30141472952186105</v>
      </c>
    </row>
    <row r="23" spans="1:27" s="11" customFormat="1" ht="20.25" customHeight="1">
      <c r="A23" s="12">
        <v>9</v>
      </c>
      <c r="B23" s="13" t="str">
        <f>'[1]Tien 11T-2016'!B23</f>
        <v>Bình Phước</v>
      </c>
      <c r="C23" s="27">
        <v>1236242731</v>
      </c>
      <c r="D23" s="27">
        <v>691813463</v>
      </c>
      <c r="E23" s="27">
        <v>544429268</v>
      </c>
      <c r="F23" s="27">
        <f>'[1]Tien 11T-2016'!F23</f>
        <v>124759699</v>
      </c>
      <c r="G23" s="27">
        <f>'[1]Tien 11T-2016'!G23</f>
        <v>4435064</v>
      </c>
      <c r="H23" s="27">
        <f>'[1]Tien 11T-2016'!H23</f>
        <v>1111483032</v>
      </c>
      <c r="I23" s="27">
        <f>'[1]Tien 11T-2016'!I23</f>
        <v>945434383</v>
      </c>
      <c r="J23" s="27">
        <f>'[1]Tien 11T-2016'!J23</f>
        <v>144315536</v>
      </c>
      <c r="K23" s="27">
        <f>'[1]Tien 11T-2016'!K23</f>
        <v>77529901</v>
      </c>
      <c r="L23" s="27">
        <f>'[1]Tien 11T-2016'!L23</f>
        <v>52036</v>
      </c>
      <c r="M23" s="27">
        <f>'[1]Tien 11T-2016'!M23</f>
        <v>560087494</v>
      </c>
      <c r="N23" s="27">
        <f>'[1]Tien 11T-2016'!N23</f>
        <v>48416755</v>
      </c>
      <c r="O23" s="27">
        <f>'[1]Tien 11T-2016'!O23</f>
        <v>1863479</v>
      </c>
      <c r="P23" s="27">
        <f>'[1]Tien 11T-2016'!P23</f>
        <v>23928439</v>
      </c>
      <c r="Q23" s="27">
        <f>'[1]Tien 11T-2016'!Q23</f>
        <v>89240743</v>
      </c>
      <c r="R23" s="27">
        <f>'[1]Tien 11T-2016'!R23</f>
        <v>166048649</v>
      </c>
      <c r="S23" s="27">
        <f t="shared" si="1"/>
        <v>889585559</v>
      </c>
      <c r="T23" s="28">
        <f t="shared" si="2"/>
        <v>0.2347042555146844</v>
      </c>
      <c r="U23" s="29">
        <v>691813463</v>
      </c>
      <c r="V23" s="22">
        <f t="shared" si="3"/>
        <v>0</v>
      </c>
      <c r="W23" s="22">
        <f t="shared" si="4"/>
        <v>723536910</v>
      </c>
      <c r="X23" s="11">
        <v>22</v>
      </c>
      <c r="Y23" s="11">
        <v>45</v>
      </c>
      <c r="Z23" s="11">
        <v>655472596</v>
      </c>
      <c r="AA23" s="32">
        <f t="shared" si="5"/>
        <v>0.10384006046226836</v>
      </c>
    </row>
    <row r="24" spans="1:27" s="11" customFormat="1" ht="20.25" customHeight="1">
      <c r="A24" s="14">
        <v>10</v>
      </c>
      <c r="B24" s="13" t="str">
        <f>'[1]Tien 11T-2016'!B24</f>
        <v>Bình Thuận</v>
      </c>
      <c r="C24" s="27">
        <v>1337320713</v>
      </c>
      <c r="D24" s="27">
        <v>984251315</v>
      </c>
      <c r="E24" s="27">
        <v>353069398</v>
      </c>
      <c r="F24" s="27">
        <f>'[1]Tien 11T-2016'!F24</f>
        <v>24915600</v>
      </c>
      <c r="G24" s="27">
        <f>'[1]Tien 11T-2016'!G24</f>
        <v>143489076</v>
      </c>
      <c r="H24" s="27">
        <f>'[1]Tien 11T-2016'!H24</f>
        <v>1312405113</v>
      </c>
      <c r="I24" s="27">
        <f>'[1]Tien 11T-2016'!I24</f>
        <v>1087182365</v>
      </c>
      <c r="J24" s="27">
        <f>'[1]Tien 11T-2016'!J24</f>
        <v>122352121</v>
      </c>
      <c r="K24" s="27">
        <f>'[1]Tien 11T-2016'!K24</f>
        <v>188374162</v>
      </c>
      <c r="L24" s="27">
        <f>'[1]Tien 11T-2016'!L24</f>
        <v>8790</v>
      </c>
      <c r="M24" s="27">
        <f>'[1]Tien 11T-2016'!M24</f>
        <v>612957743</v>
      </c>
      <c r="N24" s="27">
        <f>'[1]Tien 11T-2016'!N24</f>
        <v>33547138</v>
      </c>
      <c r="O24" s="27">
        <f>'[1]Tien 11T-2016'!O24</f>
        <v>2231784</v>
      </c>
      <c r="P24" s="27">
        <f>'[1]Tien 11T-2016'!P24</f>
        <v>888576</v>
      </c>
      <c r="Q24" s="27">
        <f>'[1]Tien 11T-2016'!Q24</f>
        <v>126822051</v>
      </c>
      <c r="R24" s="27">
        <f>'[1]Tien 11T-2016'!R24</f>
        <v>225222748</v>
      </c>
      <c r="S24" s="27">
        <f t="shared" si="1"/>
        <v>1001670040</v>
      </c>
      <c r="T24" s="28">
        <f t="shared" si="2"/>
        <v>0.2858168813288284</v>
      </c>
      <c r="U24" s="29">
        <v>984251315</v>
      </c>
      <c r="V24" s="22">
        <f t="shared" si="3"/>
        <v>0</v>
      </c>
      <c r="W24" s="22">
        <f t="shared" si="4"/>
        <v>776447292</v>
      </c>
      <c r="X24" s="11">
        <v>20</v>
      </c>
      <c r="Y24" s="11">
        <v>26</v>
      </c>
      <c r="Z24" s="11">
        <v>959129069</v>
      </c>
      <c r="AA24" s="32">
        <f t="shared" si="5"/>
        <v>-0.19046631251669424</v>
      </c>
    </row>
    <row r="25" spans="1:27" s="11" customFormat="1" ht="20.25" customHeight="1">
      <c r="A25" s="12">
        <v>11</v>
      </c>
      <c r="B25" s="13" t="str">
        <f>'[1]Tien 11T-2016'!B25</f>
        <v>BR-V Tàu</v>
      </c>
      <c r="C25" s="27">
        <v>2476925322.818</v>
      </c>
      <c r="D25" s="27">
        <v>1432561433.8990002</v>
      </c>
      <c r="E25" s="27">
        <v>1044363888.9189997</v>
      </c>
      <c r="F25" s="27">
        <f>'[1]Tien 11T-2016'!F25</f>
        <v>102394719.053</v>
      </c>
      <c r="G25" s="27">
        <f>'[1]Tien 11T-2016'!G25</f>
        <v>91426365</v>
      </c>
      <c r="H25" s="27">
        <f>'[1]Tien 11T-2016'!H25</f>
        <v>2374530603.7650003</v>
      </c>
      <c r="I25" s="27">
        <f>'[1]Tien 11T-2016'!I25</f>
        <v>1820961750.8700004</v>
      </c>
      <c r="J25" s="27">
        <f>'[1]Tien 11T-2016'!J25</f>
        <v>368631957.532</v>
      </c>
      <c r="K25" s="27">
        <f>'[1]Tien 11T-2016'!K25</f>
        <v>85904737.643</v>
      </c>
      <c r="L25" s="27">
        <f>'[1]Tien 11T-2016'!L25</f>
        <v>9987</v>
      </c>
      <c r="M25" s="27">
        <f>'[1]Tien 11T-2016'!M25</f>
        <v>1241075147.5740001</v>
      </c>
      <c r="N25" s="27">
        <f>'[1]Tien 11T-2016'!N25</f>
        <v>104413583.12099999</v>
      </c>
      <c r="O25" s="27">
        <f>'[1]Tien 11T-2016'!O25</f>
        <v>4398075</v>
      </c>
      <c r="P25" s="27">
        <f>'[1]Tien 11T-2016'!P25</f>
        <v>0</v>
      </c>
      <c r="Q25" s="27">
        <f>'[1]Tien 11T-2016'!Q25</f>
        <v>16528263</v>
      </c>
      <c r="R25" s="27">
        <f>'[1]Tien 11T-2016'!R25</f>
        <v>553568852.895</v>
      </c>
      <c r="S25" s="27">
        <f t="shared" si="1"/>
        <v>1919983921.5900002</v>
      </c>
      <c r="T25" s="28">
        <f t="shared" si="2"/>
        <v>0.24961901696058766</v>
      </c>
      <c r="U25" s="29">
        <v>1432561433.8990002</v>
      </c>
      <c r="V25" s="22">
        <f t="shared" si="3"/>
        <v>0</v>
      </c>
      <c r="W25" s="22">
        <f t="shared" si="4"/>
        <v>1366415068.6950002</v>
      </c>
      <c r="X25" s="11">
        <v>10</v>
      </c>
      <c r="Y25" s="11">
        <v>41</v>
      </c>
      <c r="Z25" s="11">
        <v>1329693642.049</v>
      </c>
      <c r="AA25" s="32">
        <f t="shared" si="5"/>
        <v>0.027616456516565746</v>
      </c>
    </row>
    <row r="26" spans="1:27" s="11" customFormat="1" ht="20.25" customHeight="1">
      <c r="A26" s="14">
        <v>12</v>
      </c>
      <c r="B26" s="13" t="str">
        <f>'[1]Tien 11T-2016'!B26</f>
        <v>Cà Mau</v>
      </c>
      <c r="C26" s="27">
        <v>847663101</v>
      </c>
      <c r="D26" s="27">
        <v>438044470</v>
      </c>
      <c r="E26" s="27">
        <v>409618631</v>
      </c>
      <c r="F26" s="27">
        <f>'[1]Tien 11T-2016'!F26</f>
        <v>57484941</v>
      </c>
      <c r="G26" s="27">
        <f>'[1]Tien 11T-2016'!G26</f>
        <v>0</v>
      </c>
      <c r="H26" s="27">
        <f>'[1]Tien 11T-2016'!H26</f>
        <v>790178160</v>
      </c>
      <c r="I26" s="27">
        <f>'[1]Tien 11T-2016'!I26</f>
        <v>482289176</v>
      </c>
      <c r="J26" s="27">
        <f>'[1]Tien 11T-2016'!J26</f>
        <v>97400952</v>
      </c>
      <c r="K26" s="27">
        <f>'[1]Tien 11T-2016'!K26</f>
        <v>27791250</v>
      </c>
      <c r="L26" s="27">
        <f>'[1]Tien 11T-2016'!L26</f>
        <v>95893</v>
      </c>
      <c r="M26" s="27">
        <f>'[1]Tien 11T-2016'!M26</f>
        <v>321238529</v>
      </c>
      <c r="N26" s="27">
        <f>'[1]Tien 11T-2016'!N26</f>
        <v>14763697</v>
      </c>
      <c r="O26" s="27">
        <f>'[1]Tien 11T-2016'!O26</f>
        <v>1751757</v>
      </c>
      <c r="P26" s="27">
        <f>'[1]Tien 11T-2016'!P26</f>
        <v>0</v>
      </c>
      <c r="Q26" s="27">
        <f>'[1]Tien 11T-2016'!Q26</f>
        <v>19247098</v>
      </c>
      <c r="R26" s="27">
        <f>'[1]Tien 11T-2016'!R26</f>
        <v>307888984</v>
      </c>
      <c r="S26" s="27">
        <f t="shared" si="1"/>
        <v>664890065</v>
      </c>
      <c r="T26" s="28">
        <f t="shared" si="2"/>
        <v>0.2597779532170135</v>
      </c>
      <c r="U26" s="29">
        <v>438044470</v>
      </c>
      <c r="V26" s="22">
        <f t="shared" si="3"/>
        <v>0</v>
      </c>
      <c r="W26" s="22">
        <f t="shared" si="4"/>
        <v>357001081</v>
      </c>
      <c r="X26" s="11">
        <v>30</v>
      </c>
      <c r="Y26" s="11">
        <v>35</v>
      </c>
      <c r="Z26" s="11">
        <v>407054516</v>
      </c>
      <c r="AA26" s="32">
        <f t="shared" si="5"/>
        <v>-0.1229649421209222</v>
      </c>
    </row>
    <row r="27" spans="1:27" s="11" customFormat="1" ht="20.25" customHeight="1">
      <c r="A27" s="12">
        <v>13</v>
      </c>
      <c r="B27" s="13" t="str">
        <f>'[1]Tien 11T-2016'!B27</f>
        <v>Cao Bằng</v>
      </c>
      <c r="C27" s="27">
        <v>46462124</v>
      </c>
      <c r="D27" s="27">
        <v>22948558</v>
      </c>
      <c r="E27" s="27">
        <v>23513566</v>
      </c>
      <c r="F27" s="27">
        <f>'[1]Tien 11T-2016'!F27</f>
        <v>413729</v>
      </c>
      <c r="G27" s="27">
        <f>'[1]Tien 11T-2016'!G27</f>
        <v>0</v>
      </c>
      <c r="H27" s="27">
        <f>'[1]Tien 11T-2016'!H27</f>
        <v>46048395</v>
      </c>
      <c r="I27" s="27">
        <f>'[1]Tien 11T-2016'!I27</f>
        <v>26582149</v>
      </c>
      <c r="J27" s="27">
        <f>'[1]Tien 11T-2016'!J27</f>
        <v>8895147</v>
      </c>
      <c r="K27" s="27">
        <f>'[1]Tien 11T-2016'!K27</f>
        <v>377534</v>
      </c>
      <c r="L27" s="27">
        <f>'[1]Tien 11T-2016'!L27</f>
        <v>75042</v>
      </c>
      <c r="M27" s="27">
        <f>'[1]Tien 11T-2016'!M27</f>
        <v>15750665</v>
      </c>
      <c r="N27" s="27">
        <f>'[1]Tien 11T-2016'!N27</f>
        <v>796528</v>
      </c>
      <c r="O27" s="27">
        <f>'[1]Tien 11T-2016'!O27</f>
        <v>151773</v>
      </c>
      <c r="P27" s="27">
        <f>'[1]Tien 11T-2016'!P27</f>
        <v>0</v>
      </c>
      <c r="Q27" s="27">
        <f>'[1]Tien 11T-2016'!Q27</f>
        <v>535460</v>
      </c>
      <c r="R27" s="27">
        <f>'[1]Tien 11T-2016'!R27</f>
        <v>19466246</v>
      </c>
      <c r="S27" s="27">
        <f t="shared" si="1"/>
        <v>36700672</v>
      </c>
      <c r="T27" s="28">
        <f t="shared" si="2"/>
        <v>0.35165414955728375</v>
      </c>
      <c r="U27" s="29">
        <v>22948558</v>
      </c>
      <c r="V27" s="22">
        <f t="shared" si="3"/>
        <v>0</v>
      </c>
      <c r="W27" s="22">
        <f t="shared" si="4"/>
        <v>17234426</v>
      </c>
      <c r="X27" s="11">
        <v>61</v>
      </c>
      <c r="Y27" s="11">
        <v>14</v>
      </c>
      <c r="Z27" s="11">
        <v>14776136</v>
      </c>
      <c r="AA27" s="32">
        <f t="shared" si="5"/>
        <v>0.16636893434115657</v>
      </c>
    </row>
    <row r="28" spans="1:27" s="11" customFormat="1" ht="20.25" customHeight="1">
      <c r="A28" s="14">
        <v>14</v>
      </c>
      <c r="B28" s="13" t="str">
        <f>'[1]Tien 11T-2016'!B28</f>
        <v>Cần Thơ</v>
      </c>
      <c r="C28" s="27">
        <v>2973028177.07</v>
      </c>
      <c r="D28" s="27">
        <v>1823159058.38</v>
      </c>
      <c r="E28" s="27">
        <v>1149869118.69</v>
      </c>
      <c r="F28" s="27">
        <f>'[1]Tien 11T-2016'!F28</f>
        <v>329444934</v>
      </c>
      <c r="G28" s="27">
        <f>'[1]Tien 11T-2016'!G28</f>
        <v>71056051</v>
      </c>
      <c r="H28" s="27">
        <f>'[1]Tien 11T-2016'!H28</f>
        <v>2643583243.0699997</v>
      </c>
      <c r="I28" s="27">
        <f>'[1]Tien 11T-2016'!I28</f>
        <v>2239364224.0699997</v>
      </c>
      <c r="J28" s="27">
        <f>'[1]Tien 11T-2016'!J28</f>
        <v>500473131.07</v>
      </c>
      <c r="K28" s="27">
        <f>'[1]Tien 11T-2016'!K28</f>
        <v>61863498</v>
      </c>
      <c r="L28" s="27">
        <f>'[1]Tien 11T-2016'!L28</f>
        <v>0</v>
      </c>
      <c r="M28" s="27">
        <f>'[1]Tien 11T-2016'!M28</f>
        <v>1220650397</v>
      </c>
      <c r="N28" s="27">
        <f>'[1]Tien 11T-2016'!N28</f>
        <v>257706120</v>
      </c>
      <c r="O28" s="27">
        <f>'[1]Tien 11T-2016'!O28</f>
        <v>45535842</v>
      </c>
      <c r="P28" s="27">
        <f>'[1]Tien 11T-2016'!P28</f>
        <v>2555108</v>
      </c>
      <c r="Q28" s="27">
        <f>'[1]Tien 11T-2016'!Q28</f>
        <v>150580128</v>
      </c>
      <c r="R28" s="27">
        <f>'[1]Tien 11T-2016'!R28</f>
        <v>404219019</v>
      </c>
      <c r="S28" s="27">
        <f t="shared" si="1"/>
        <v>2081246614</v>
      </c>
      <c r="T28" s="28">
        <f t="shared" si="2"/>
        <v>0.25111441141448815</v>
      </c>
      <c r="U28" s="29">
        <v>1823159058.38</v>
      </c>
      <c r="V28" s="22">
        <f t="shared" si="3"/>
        <v>0</v>
      </c>
      <c r="W28" s="22">
        <f t="shared" si="4"/>
        <v>1677027595</v>
      </c>
      <c r="X28" s="11">
        <v>7</v>
      </c>
      <c r="Y28" s="11">
        <v>40</v>
      </c>
      <c r="Z28" s="11">
        <v>1677681610.38</v>
      </c>
      <c r="AA28" s="32">
        <f t="shared" si="5"/>
        <v>-0.00038983283595269184</v>
      </c>
    </row>
    <row r="29" spans="1:27" s="11" customFormat="1" ht="20.25" customHeight="1">
      <c r="A29" s="12">
        <v>15</v>
      </c>
      <c r="B29" s="13" t="str">
        <f>'[1]Tien 11T-2016'!B29</f>
        <v>Đà Nẵng</v>
      </c>
      <c r="C29" s="27">
        <v>2541985368</v>
      </c>
      <c r="D29" s="27">
        <v>1855457799</v>
      </c>
      <c r="E29" s="27">
        <v>686527569</v>
      </c>
      <c r="F29" s="27">
        <f>'[1]Tien 11T-2016'!F29</f>
        <v>116651281</v>
      </c>
      <c r="G29" s="27">
        <f>'[1]Tien 11T-2016'!G29</f>
        <v>44461977</v>
      </c>
      <c r="H29" s="27">
        <f>'[1]Tien 11T-2016'!H29</f>
        <v>2425334087</v>
      </c>
      <c r="I29" s="27">
        <f>'[1]Tien 11T-2016'!I29</f>
        <v>2216784670</v>
      </c>
      <c r="J29" s="27">
        <f>'[1]Tien 11T-2016'!J29</f>
        <v>334532612</v>
      </c>
      <c r="K29" s="27">
        <f>'[1]Tien 11T-2016'!K29</f>
        <v>516940690</v>
      </c>
      <c r="L29" s="27">
        <f>'[1]Tien 11T-2016'!L29</f>
        <v>17915</v>
      </c>
      <c r="M29" s="27">
        <f>'[1]Tien 11T-2016'!M29</f>
        <v>1305486643</v>
      </c>
      <c r="N29" s="27">
        <f>'[1]Tien 11T-2016'!N29</f>
        <v>13908953</v>
      </c>
      <c r="O29" s="27">
        <f>'[1]Tien 11T-2016'!O29</f>
        <v>29058348</v>
      </c>
      <c r="P29" s="27">
        <f>'[1]Tien 11T-2016'!P29</f>
        <v>0</v>
      </c>
      <c r="Q29" s="27">
        <f>'[1]Tien 11T-2016'!Q29</f>
        <v>16839509</v>
      </c>
      <c r="R29" s="27">
        <f>'[1]Tien 11T-2016'!R29</f>
        <v>208549417</v>
      </c>
      <c r="S29" s="27">
        <f t="shared" si="1"/>
        <v>1573842870</v>
      </c>
      <c r="T29" s="28">
        <f t="shared" si="2"/>
        <v>0.3841109281038108</v>
      </c>
      <c r="U29" s="29">
        <v>1855457799</v>
      </c>
      <c r="V29" s="22">
        <f t="shared" si="3"/>
        <v>0</v>
      </c>
      <c r="W29" s="22">
        <f t="shared" si="4"/>
        <v>1365293453</v>
      </c>
      <c r="X29" s="11">
        <v>8</v>
      </c>
      <c r="Y29" s="11">
        <v>8</v>
      </c>
      <c r="Z29" s="11">
        <v>1777816694</v>
      </c>
      <c r="AA29" s="32">
        <f t="shared" si="5"/>
        <v>-0.23203924363644207</v>
      </c>
    </row>
    <row r="30" spans="1:27" s="11" customFormat="1" ht="20.25" customHeight="1">
      <c r="A30" s="14">
        <v>16</v>
      </c>
      <c r="B30" s="13" t="str">
        <f>'[1]Tien 11T-2016'!B30</f>
        <v>Đắk Lắc</v>
      </c>
      <c r="C30" s="27">
        <v>1129274912</v>
      </c>
      <c r="D30" s="27">
        <v>594067894</v>
      </c>
      <c r="E30" s="27">
        <v>535207018</v>
      </c>
      <c r="F30" s="27">
        <f>'[1]Tien 11T-2016'!F30</f>
        <v>26586719</v>
      </c>
      <c r="G30" s="27">
        <f>'[1]Tien 11T-2016'!G30</f>
        <v>0</v>
      </c>
      <c r="H30" s="27">
        <f>'[1]Tien 11T-2016'!H30</f>
        <v>1102688193</v>
      </c>
      <c r="I30" s="27">
        <f>'[1]Tien 11T-2016'!I30</f>
        <v>935257548</v>
      </c>
      <c r="J30" s="27">
        <f>'[1]Tien 11T-2016'!J30</f>
        <v>206984149</v>
      </c>
      <c r="K30" s="27">
        <f>'[1]Tien 11T-2016'!K30</f>
        <v>111502144</v>
      </c>
      <c r="L30" s="27">
        <f>'[1]Tien 11T-2016'!L30</f>
        <v>21010</v>
      </c>
      <c r="M30" s="27">
        <f>'[1]Tien 11T-2016'!M30</f>
        <v>514263078</v>
      </c>
      <c r="N30" s="27">
        <f>'[1]Tien 11T-2016'!N30</f>
        <v>47094746</v>
      </c>
      <c r="O30" s="27">
        <f>'[1]Tien 11T-2016'!O30</f>
        <v>44116455</v>
      </c>
      <c r="P30" s="27">
        <f>'[1]Tien 11T-2016'!P30</f>
        <v>0</v>
      </c>
      <c r="Q30" s="27">
        <f>'[1]Tien 11T-2016'!Q30</f>
        <v>11275966</v>
      </c>
      <c r="R30" s="27">
        <f>'[1]Tien 11T-2016'!R30</f>
        <v>167430645</v>
      </c>
      <c r="S30" s="27">
        <f t="shared" si="1"/>
        <v>784180890</v>
      </c>
      <c r="T30" s="28">
        <f t="shared" si="2"/>
        <v>0.3405557150339085</v>
      </c>
      <c r="U30" s="29">
        <v>594067894</v>
      </c>
      <c r="V30" s="22">
        <f t="shared" si="3"/>
        <v>0</v>
      </c>
      <c r="W30" s="22">
        <f t="shared" si="4"/>
        <v>616750245</v>
      </c>
      <c r="X30" s="11">
        <v>25</v>
      </c>
      <c r="Y30" s="11">
        <v>15</v>
      </c>
      <c r="Z30" s="11">
        <v>558761418</v>
      </c>
      <c r="AA30" s="32">
        <f t="shared" si="5"/>
        <v>0.10378101481587979</v>
      </c>
    </row>
    <row r="31" spans="1:27" s="11" customFormat="1" ht="20.25" customHeight="1">
      <c r="A31" s="12">
        <v>17</v>
      </c>
      <c r="B31" s="13" t="str">
        <f>'[1]Tien 11T-2016'!B31</f>
        <v>Đắk Nông</v>
      </c>
      <c r="C31" s="27">
        <v>1199536650</v>
      </c>
      <c r="D31" s="27">
        <v>844056552</v>
      </c>
      <c r="E31" s="27">
        <v>355480098</v>
      </c>
      <c r="F31" s="27">
        <f>'[1]Tien 11T-2016'!F31</f>
        <v>166276092</v>
      </c>
      <c r="G31" s="27">
        <f>'[1]Tien 11T-2016'!G31</f>
        <v>0</v>
      </c>
      <c r="H31" s="27">
        <f>'[1]Tien 11T-2016'!H31</f>
        <v>1033260558</v>
      </c>
      <c r="I31" s="27">
        <f>'[1]Tien 11T-2016'!I31</f>
        <v>863548467</v>
      </c>
      <c r="J31" s="27">
        <f>'[1]Tien 11T-2016'!J31</f>
        <v>99345033</v>
      </c>
      <c r="K31" s="27">
        <f>'[1]Tien 11T-2016'!K31</f>
        <v>12607750</v>
      </c>
      <c r="L31" s="27">
        <f>'[1]Tien 11T-2016'!L31</f>
        <v>0</v>
      </c>
      <c r="M31" s="27">
        <f>'[1]Tien 11T-2016'!M31</f>
        <v>733958984</v>
      </c>
      <c r="N31" s="27">
        <f>'[1]Tien 11T-2016'!N31</f>
        <v>16274152</v>
      </c>
      <c r="O31" s="27">
        <f>'[1]Tien 11T-2016'!O31</f>
        <v>0</v>
      </c>
      <c r="P31" s="27">
        <f>'[1]Tien 11T-2016'!P31</f>
        <v>0</v>
      </c>
      <c r="Q31" s="27">
        <f>'[1]Tien 11T-2016'!Q31</f>
        <v>1362548</v>
      </c>
      <c r="R31" s="27">
        <f>'[1]Tien 11T-2016'!R31</f>
        <v>169712091</v>
      </c>
      <c r="S31" s="27">
        <f t="shared" si="1"/>
        <v>921307775</v>
      </c>
      <c r="T31" s="28">
        <f t="shared" si="2"/>
        <v>0.12964273260646064</v>
      </c>
      <c r="U31" s="29">
        <v>844056552</v>
      </c>
      <c r="V31" s="22">
        <f t="shared" si="3"/>
        <v>0</v>
      </c>
      <c r="W31" s="22">
        <f t="shared" si="4"/>
        <v>751595684</v>
      </c>
      <c r="X31" s="11">
        <v>23</v>
      </c>
      <c r="Y31" s="11">
        <v>60</v>
      </c>
      <c r="Z31" s="11">
        <v>823369267</v>
      </c>
      <c r="AA31" s="32">
        <f t="shared" si="5"/>
        <v>-0.08717058782326399</v>
      </c>
    </row>
    <row r="32" spans="1:27" s="11" customFormat="1" ht="20.25" customHeight="1">
      <c r="A32" s="14">
        <v>18</v>
      </c>
      <c r="B32" s="13" t="str">
        <f>'[1]Tien 11T-2016'!B32</f>
        <v>Điện Biên</v>
      </c>
      <c r="C32" s="27">
        <v>50110272.469</v>
      </c>
      <c r="D32" s="27">
        <v>15130338</v>
      </c>
      <c r="E32" s="27">
        <v>34979934.469</v>
      </c>
      <c r="F32" s="27">
        <f>'[1]Tien 11T-2016'!F32</f>
        <v>4409875</v>
      </c>
      <c r="G32" s="27">
        <f>'[1]Tien 11T-2016'!G32</f>
        <v>0</v>
      </c>
      <c r="H32" s="27">
        <f>'[1]Tien 11T-2016'!H32</f>
        <v>45700397.469</v>
      </c>
      <c r="I32" s="27">
        <f>'[1]Tien 11T-2016'!I32</f>
        <v>31553040.305</v>
      </c>
      <c r="J32" s="27">
        <f>'[1]Tien 11T-2016'!J32</f>
        <v>10854951.305</v>
      </c>
      <c r="K32" s="27">
        <f>'[1]Tien 11T-2016'!K32</f>
        <v>10783016</v>
      </c>
      <c r="L32" s="27">
        <f>'[1]Tien 11T-2016'!L32</f>
        <v>141321</v>
      </c>
      <c r="M32" s="27">
        <f>'[1]Tien 11T-2016'!M32</f>
        <v>7708327</v>
      </c>
      <c r="N32" s="27">
        <f>'[1]Tien 11T-2016'!N32</f>
        <v>2803</v>
      </c>
      <c r="O32" s="27">
        <f>'[1]Tien 11T-2016'!O32</f>
        <v>0</v>
      </c>
      <c r="P32" s="27">
        <f>'[1]Tien 11T-2016'!P32</f>
        <v>0</v>
      </c>
      <c r="Q32" s="27">
        <f>'[1]Tien 11T-2016'!Q32</f>
        <v>2062622</v>
      </c>
      <c r="R32" s="27">
        <f>'[1]Tien 11T-2016'!R32</f>
        <v>14147357.164</v>
      </c>
      <c r="S32" s="27">
        <f t="shared" si="1"/>
        <v>23921109.164</v>
      </c>
      <c r="T32" s="28">
        <f t="shared" si="2"/>
        <v>0.6902437322830276</v>
      </c>
      <c r="U32" s="29">
        <v>15130338</v>
      </c>
      <c r="V32" s="22">
        <f t="shared" si="3"/>
        <v>0</v>
      </c>
      <c r="W32" s="22">
        <f t="shared" si="4"/>
        <v>9773752</v>
      </c>
      <c r="X32" s="11">
        <v>60</v>
      </c>
      <c r="Y32" s="11">
        <v>3</v>
      </c>
      <c r="Z32" s="11">
        <v>5098816</v>
      </c>
      <c r="AA32" s="32">
        <f t="shared" si="5"/>
        <v>0.9168669746074383</v>
      </c>
    </row>
    <row r="33" spans="1:27" s="11" customFormat="1" ht="20.25" customHeight="1">
      <c r="A33" s="12">
        <v>19</v>
      </c>
      <c r="B33" s="13" t="str">
        <f>'[1]Tien 11T-2016'!B33</f>
        <v>Đồng Nai</v>
      </c>
      <c r="C33" s="27">
        <v>3816421802.35</v>
      </c>
      <c r="D33" s="27">
        <v>2203607151.3389997</v>
      </c>
      <c r="E33" s="27">
        <v>1612814651.0110002</v>
      </c>
      <c r="F33" s="27">
        <f>'[1]Tien 11T-2016'!F33</f>
        <v>157757548</v>
      </c>
      <c r="G33" s="27">
        <f>'[1]Tien 11T-2016'!G33</f>
        <v>89034993</v>
      </c>
      <c r="H33" s="27">
        <f>'[1]Tien 11T-2016'!H33</f>
        <v>3658664254.35</v>
      </c>
      <c r="I33" s="27">
        <f>'[1]Tien 11T-2016'!I33</f>
        <v>2756887345.35</v>
      </c>
      <c r="J33" s="27">
        <f>'[1]Tien 11T-2016'!J33</f>
        <v>494299505.15</v>
      </c>
      <c r="K33" s="27">
        <f>'[1]Tien 11T-2016'!K33</f>
        <v>200765288</v>
      </c>
      <c r="L33" s="27">
        <f>'[1]Tien 11T-2016'!L33</f>
        <v>116036</v>
      </c>
      <c r="M33" s="27">
        <f>'[1]Tien 11T-2016'!M33</f>
        <v>1684050456.2</v>
      </c>
      <c r="N33" s="27">
        <f>'[1]Tien 11T-2016'!N33</f>
        <v>132076173</v>
      </c>
      <c r="O33" s="27">
        <f>'[1]Tien 11T-2016'!O33</f>
        <v>70725173</v>
      </c>
      <c r="P33" s="27">
        <f>'[1]Tien 11T-2016'!P33</f>
        <v>0</v>
      </c>
      <c r="Q33" s="27">
        <f>'[1]Tien 11T-2016'!Q33</f>
        <v>174854714</v>
      </c>
      <c r="R33" s="27">
        <f>'[1]Tien 11T-2016'!R33</f>
        <v>901776909</v>
      </c>
      <c r="S33" s="27">
        <f t="shared" si="1"/>
        <v>2963483425.2</v>
      </c>
      <c r="T33" s="28">
        <f t="shared" si="2"/>
        <v>0.25216149304125574</v>
      </c>
      <c r="U33" s="29">
        <v>2203607151.3389997</v>
      </c>
      <c r="V33" s="22">
        <f t="shared" si="3"/>
        <v>0</v>
      </c>
      <c r="W33" s="22">
        <f t="shared" si="4"/>
        <v>2061706516.2</v>
      </c>
      <c r="X33" s="11">
        <v>6</v>
      </c>
      <c r="Y33" s="11">
        <v>39</v>
      </c>
      <c r="Z33" s="11">
        <v>2065446410.339</v>
      </c>
      <c r="AA33" s="32">
        <f t="shared" si="5"/>
        <v>-0.0018106953152011885</v>
      </c>
    </row>
    <row r="34" spans="1:27" s="11" customFormat="1" ht="20.25" customHeight="1">
      <c r="A34" s="14">
        <v>20</v>
      </c>
      <c r="B34" s="13" t="str">
        <f>'[1]Tien 11T-2016'!B34</f>
        <v>Đồng Tháp</v>
      </c>
      <c r="C34" s="27">
        <v>1422830227</v>
      </c>
      <c r="D34" s="27">
        <v>806487350</v>
      </c>
      <c r="E34" s="27">
        <v>616342877</v>
      </c>
      <c r="F34" s="27">
        <f>'[1]Tien 11T-2016'!F34</f>
        <v>186378976</v>
      </c>
      <c r="G34" s="27">
        <f>'[1]Tien 11T-2016'!G34</f>
        <v>0</v>
      </c>
      <c r="H34" s="27">
        <f>'[1]Tien 11T-2016'!H34</f>
        <v>1236451251</v>
      </c>
      <c r="I34" s="27">
        <f>'[1]Tien 11T-2016'!I34</f>
        <v>900765864</v>
      </c>
      <c r="J34" s="27">
        <f>'[1]Tien 11T-2016'!J34</f>
        <v>257268052</v>
      </c>
      <c r="K34" s="27">
        <f>'[1]Tien 11T-2016'!K34</f>
        <v>36599679</v>
      </c>
      <c r="L34" s="27">
        <f>'[1]Tien 11T-2016'!L34</f>
        <v>17686</v>
      </c>
      <c r="M34" s="27">
        <f>'[1]Tien 11T-2016'!M34</f>
        <v>570803406</v>
      </c>
      <c r="N34" s="27">
        <f>'[1]Tien 11T-2016'!N34</f>
        <v>16371555</v>
      </c>
      <c r="O34" s="27">
        <f>'[1]Tien 11T-2016'!O34</f>
        <v>2554842</v>
      </c>
      <c r="P34" s="27">
        <f>'[1]Tien 11T-2016'!P34</f>
        <v>850000</v>
      </c>
      <c r="Q34" s="27">
        <f>'[1]Tien 11T-2016'!Q34</f>
        <v>16300644</v>
      </c>
      <c r="R34" s="27">
        <f>'[1]Tien 11T-2016'!R34</f>
        <v>335685387</v>
      </c>
      <c r="S34" s="27">
        <f t="shared" si="1"/>
        <v>942565834</v>
      </c>
      <c r="T34" s="28">
        <f t="shared" si="2"/>
        <v>0.3262617165519052</v>
      </c>
      <c r="U34" s="29">
        <v>806487350</v>
      </c>
      <c r="V34" s="22">
        <f t="shared" si="3"/>
        <v>0</v>
      </c>
      <c r="W34" s="22">
        <f t="shared" si="4"/>
        <v>606880447</v>
      </c>
      <c r="X34" s="11">
        <v>18</v>
      </c>
      <c r="Y34" s="11">
        <v>17</v>
      </c>
      <c r="Z34" s="11">
        <v>766448700</v>
      </c>
      <c r="AA34" s="32">
        <f t="shared" si="5"/>
        <v>-0.20819169371674842</v>
      </c>
    </row>
    <row r="35" spans="1:27" s="11" customFormat="1" ht="20.25" customHeight="1">
      <c r="A35" s="12">
        <v>21</v>
      </c>
      <c r="B35" s="13" t="str">
        <f>'[1]Tien 11T-2016'!B35</f>
        <v>Gia Lai</v>
      </c>
      <c r="C35" s="27">
        <v>1041957874.013</v>
      </c>
      <c r="D35" s="27">
        <v>671617230</v>
      </c>
      <c r="E35" s="27">
        <v>370340644.013</v>
      </c>
      <c r="F35" s="27">
        <f>'[1]Tien 11T-2016'!F35</f>
        <v>58592625.5</v>
      </c>
      <c r="G35" s="27">
        <f>'[1]Tien 11T-2016'!G35</f>
        <v>7259634</v>
      </c>
      <c r="H35" s="27">
        <f>'[1]Tien 11T-2016'!H35</f>
        <v>985124120.763</v>
      </c>
      <c r="I35" s="27">
        <f>'[1]Tien 11T-2016'!I35</f>
        <v>712832182.0339999</v>
      </c>
      <c r="J35" s="27">
        <f>'[1]Tien 11T-2016'!J35</f>
        <v>177168823.614</v>
      </c>
      <c r="K35" s="27">
        <f>'[1]Tien 11T-2016'!K35</f>
        <v>80463617.344</v>
      </c>
      <c r="L35" s="27">
        <f>'[1]Tien 11T-2016'!L35</f>
        <v>57517</v>
      </c>
      <c r="M35" s="27">
        <f>'[1]Tien 11T-2016'!M35</f>
        <v>419929944.301</v>
      </c>
      <c r="N35" s="27">
        <f>'[1]Tien 11T-2016'!N35</f>
        <v>22543587.775</v>
      </c>
      <c r="O35" s="27">
        <f>'[1]Tien 11T-2016'!O35</f>
        <v>5323962</v>
      </c>
      <c r="P35" s="27">
        <f>'[1]Tien 11T-2016'!P35</f>
        <v>3568077</v>
      </c>
      <c r="Q35" s="27">
        <f>'[1]Tien 11T-2016'!Q35</f>
        <v>3776653</v>
      </c>
      <c r="R35" s="27">
        <f>'[1]Tien 11T-2016'!R35</f>
        <v>272291938.729</v>
      </c>
      <c r="S35" s="27">
        <f t="shared" si="1"/>
        <v>727434162.805</v>
      </c>
      <c r="T35" s="28">
        <f t="shared" si="2"/>
        <v>0.36150157702294783</v>
      </c>
      <c r="U35" s="29">
        <v>671617230</v>
      </c>
      <c r="V35" s="22">
        <f t="shared" si="3"/>
        <v>0</v>
      </c>
      <c r="W35" s="22">
        <f t="shared" si="4"/>
        <v>455142224.076</v>
      </c>
      <c r="X35" s="11">
        <v>29</v>
      </c>
      <c r="Y35" s="11">
        <v>13</v>
      </c>
      <c r="Z35" s="11">
        <v>611388821</v>
      </c>
      <c r="AA35" s="32">
        <f t="shared" si="5"/>
        <v>-0.25556011421412633</v>
      </c>
    </row>
    <row r="36" spans="1:27" s="11" customFormat="1" ht="20.25" customHeight="1">
      <c r="A36" s="14">
        <v>22</v>
      </c>
      <c r="B36" s="13" t="str">
        <f>'[1]Tien 11T-2016'!B36</f>
        <v>Hà Giang</v>
      </c>
      <c r="C36" s="27">
        <v>70895228</v>
      </c>
      <c r="D36" s="27">
        <v>20867769</v>
      </c>
      <c r="E36" s="27">
        <v>50027459</v>
      </c>
      <c r="F36" s="27">
        <f>'[1]Tien 11T-2016'!F36</f>
        <v>13331341</v>
      </c>
      <c r="G36" s="27">
        <f>'[1]Tien 11T-2016'!G36</f>
        <v>0</v>
      </c>
      <c r="H36" s="27">
        <f>'[1]Tien 11T-2016'!H36</f>
        <v>60823684</v>
      </c>
      <c r="I36" s="27">
        <f>'[1]Tien 11T-2016'!I36</f>
        <v>25336919</v>
      </c>
      <c r="J36" s="27">
        <f>'[1]Tien 11T-2016'!J36</f>
        <v>8924790</v>
      </c>
      <c r="K36" s="27">
        <f>'[1]Tien 11T-2016'!K36</f>
        <v>2029968</v>
      </c>
      <c r="L36" s="27">
        <f>'[1]Tien 11T-2016'!L36</f>
        <v>43500</v>
      </c>
      <c r="M36" s="27">
        <f>'[1]Tien 11T-2016'!M36</f>
        <v>11223987</v>
      </c>
      <c r="N36" s="27">
        <f>'[1]Tien 11T-2016'!N36</f>
        <v>2983541</v>
      </c>
      <c r="O36" s="27">
        <f>'[1]Tien 11T-2016'!O36</f>
        <v>0</v>
      </c>
      <c r="P36" s="27">
        <f>'[1]Tien 11T-2016'!P36</f>
        <v>0</v>
      </c>
      <c r="Q36" s="27">
        <f>'[1]Tien 11T-2016'!Q36</f>
        <v>131133</v>
      </c>
      <c r="R36" s="27">
        <f>'[1]Tien 11T-2016'!R36</f>
        <v>35486765</v>
      </c>
      <c r="S36" s="27">
        <f t="shared" si="1"/>
        <v>49825426</v>
      </c>
      <c r="T36" s="28">
        <f t="shared" si="2"/>
        <v>0.4340803236573476</v>
      </c>
      <c r="U36" s="29">
        <v>20867769</v>
      </c>
      <c r="V36" s="22">
        <f t="shared" si="3"/>
        <v>0</v>
      </c>
      <c r="W36" s="22">
        <f t="shared" si="4"/>
        <v>14338661</v>
      </c>
      <c r="X36" s="11">
        <v>59</v>
      </c>
      <c r="Y36" s="11">
        <v>6</v>
      </c>
      <c r="Z36" s="11">
        <v>15579697</v>
      </c>
      <c r="AA36" s="32">
        <f t="shared" si="5"/>
        <v>-0.07965726162710353</v>
      </c>
    </row>
    <row r="37" spans="1:27" s="11" customFormat="1" ht="20.25" customHeight="1">
      <c r="A37" s="12">
        <v>23</v>
      </c>
      <c r="B37" s="13" t="str">
        <f>'[1]Tien 11T-2016'!B37</f>
        <v>Hà Nam</v>
      </c>
      <c r="C37" s="27">
        <v>202930749</v>
      </c>
      <c r="D37" s="27">
        <v>162368189</v>
      </c>
      <c r="E37" s="27">
        <v>40562560</v>
      </c>
      <c r="F37" s="27">
        <f>'[1]Tien 11T-2016'!F37</f>
        <v>775338</v>
      </c>
      <c r="G37" s="27">
        <f>'[1]Tien 11T-2016'!G37</f>
        <v>0</v>
      </c>
      <c r="H37" s="27">
        <f>'[1]Tien 11T-2016'!H37</f>
        <v>202155411</v>
      </c>
      <c r="I37" s="27">
        <f>'[1]Tien 11T-2016'!I37</f>
        <v>181008145</v>
      </c>
      <c r="J37" s="27">
        <f>'[1]Tien 11T-2016'!J37</f>
        <v>69218137</v>
      </c>
      <c r="K37" s="27">
        <f>'[1]Tien 11T-2016'!K37</f>
        <v>1541496</v>
      </c>
      <c r="L37" s="27">
        <f>'[1]Tien 11T-2016'!L37</f>
        <v>26157</v>
      </c>
      <c r="M37" s="27">
        <f>'[1]Tien 11T-2016'!M37</f>
        <v>108493937</v>
      </c>
      <c r="N37" s="27">
        <f>'[1]Tien 11T-2016'!N37</f>
        <v>0</v>
      </c>
      <c r="O37" s="27">
        <f>'[1]Tien 11T-2016'!O37</f>
        <v>480900</v>
      </c>
      <c r="P37" s="27">
        <f>'[1]Tien 11T-2016'!P37</f>
        <v>0</v>
      </c>
      <c r="Q37" s="27">
        <f>'[1]Tien 11T-2016'!Q37</f>
        <v>1247518</v>
      </c>
      <c r="R37" s="27">
        <f>'[1]Tien 11T-2016'!R37</f>
        <v>21147266</v>
      </c>
      <c r="S37" s="27">
        <f t="shared" si="1"/>
        <v>131369621</v>
      </c>
      <c r="T37" s="28">
        <f t="shared" si="2"/>
        <v>0.3910641148220153</v>
      </c>
      <c r="U37" s="29">
        <v>162368189</v>
      </c>
      <c r="V37" s="22">
        <f t="shared" si="3"/>
        <v>0</v>
      </c>
      <c r="W37" s="22">
        <f t="shared" si="4"/>
        <v>110222355</v>
      </c>
      <c r="X37" s="11">
        <v>52</v>
      </c>
      <c r="Y37" s="11">
        <v>7</v>
      </c>
      <c r="Z37" s="11">
        <v>149494780</v>
      </c>
      <c r="AA37" s="32">
        <f t="shared" si="5"/>
        <v>-0.26270097858935276</v>
      </c>
    </row>
    <row r="38" spans="1:27" s="11" customFormat="1" ht="20.25" customHeight="1">
      <c r="A38" s="14">
        <v>24</v>
      </c>
      <c r="B38" s="13" t="str">
        <f>'[1]Tien 11T-2016'!B38</f>
        <v>Hà Nội</v>
      </c>
      <c r="C38" s="27">
        <v>14955215647.524</v>
      </c>
      <c r="D38" s="27">
        <v>6495503758.788001</v>
      </c>
      <c r="E38" s="27">
        <v>8459711888.735999</v>
      </c>
      <c r="F38" s="27">
        <f>'[1]Tien 11T-2016'!F38</f>
        <v>1862219969.8899999</v>
      </c>
      <c r="G38" s="27">
        <f>'[1]Tien 11T-2016'!G38</f>
        <v>1145200</v>
      </c>
      <c r="H38" s="27">
        <f>'[1]Tien 11T-2016'!H38</f>
        <v>13092995677.633999</v>
      </c>
      <c r="I38" s="27">
        <f>'[1]Tien 11T-2016'!I38</f>
        <v>11884321867.633</v>
      </c>
      <c r="J38" s="27">
        <f>'[1]Tien 11T-2016'!J38</f>
        <v>1900268860.1790001</v>
      </c>
      <c r="K38" s="27">
        <f>'[1]Tien 11T-2016'!K38</f>
        <v>380900321.71099997</v>
      </c>
      <c r="L38" s="27">
        <f>'[1]Tien 11T-2016'!L38</f>
        <v>794009</v>
      </c>
      <c r="M38" s="27">
        <f>'[1]Tien 11T-2016'!M38</f>
        <v>8827436453.743</v>
      </c>
      <c r="N38" s="27">
        <f>'[1]Tien 11T-2016'!N38</f>
        <v>238783168</v>
      </c>
      <c r="O38" s="27">
        <f>'[1]Tien 11T-2016'!O38</f>
        <v>299719702</v>
      </c>
      <c r="P38" s="27">
        <f>'[1]Tien 11T-2016'!P38</f>
        <v>0</v>
      </c>
      <c r="Q38" s="27">
        <f>'[1]Tien 11T-2016'!Q38</f>
        <v>236419353</v>
      </c>
      <c r="R38" s="27">
        <f>'[1]Tien 11T-2016'!R38</f>
        <v>1208673810.001</v>
      </c>
      <c r="S38" s="27">
        <f t="shared" si="1"/>
        <v>10811032486.744</v>
      </c>
      <c r="T38" s="28">
        <f t="shared" si="2"/>
        <v>0.19201459000407392</v>
      </c>
      <c r="U38" s="29">
        <v>6495503758.788001</v>
      </c>
      <c r="V38" s="22">
        <f t="shared" si="3"/>
        <v>0</v>
      </c>
      <c r="W38" s="22">
        <f t="shared" si="4"/>
        <v>9602358676.743</v>
      </c>
      <c r="X38" s="11">
        <v>2</v>
      </c>
      <c r="Y38" s="11">
        <v>56</v>
      </c>
      <c r="Z38" s="11">
        <v>6032452787.354001</v>
      </c>
      <c r="AA38" s="32">
        <f t="shared" si="5"/>
        <v>0.5917834776714195</v>
      </c>
    </row>
    <row r="39" spans="1:27" s="11" customFormat="1" ht="20.25" customHeight="1">
      <c r="A39" s="12">
        <v>25</v>
      </c>
      <c r="B39" s="13" t="str">
        <f>'[1]Tien 11T-2016'!B39</f>
        <v>Hà Tĩnh</v>
      </c>
      <c r="C39" s="27">
        <v>364636654</v>
      </c>
      <c r="D39" s="27">
        <v>42970557</v>
      </c>
      <c r="E39" s="27">
        <v>321666097</v>
      </c>
      <c r="F39" s="27">
        <f>'[1]Tien 11T-2016'!F39</f>
        <v>3748086</v>
      </c>
      <c r="G39" s="27">
        <f>'[1]Tien 11T-2016'!G39</f>
        <v>0</v>
      </c>
      <c r="H39" s="27">
        <f>'[1]Tien 11T-2016'!H39</f>
        <v>360888568</v>
      </c>
      <c r="I39" s="27">
        <f>'[1]Tien 11T-2016'!I39</f>
        <v>343286302</v>
      </c>
      <c r="J39" s="27">
        <f>'[1]Tien 11T-2016'!J39</f>
        <v>18684840</v>
      </c>
      <c r="K39" s="27">
        <f>'[1]Tien 11T-2016'!K39</f>
        <v>20855184</v>
      </c>
      <c r="L39" s="27">
        <f>'[1]Tien 11T-2016'!L39</f>
        <v>36615</v>
      </c>
      <c r="M39" s="27">
        <f>'[1]Tien 11T-2016'!M39</f>
        <v>300112402</v>
      </c>
      <c r="N39" s="27">
        <f>'[1]Tien 11T-2016'!N39</f>
        <v>3359101</v>
      </c>
      <c r="O39" s="27">
        <f>'[1]Tien 11T-2016'!O39</f>
        <v>56665</v>
      </c>
      <c r="P39" s="27">
        <f>'[1]Tien 11T-2016'!P39</f>
        <v>0</v>
      </c>
      <c r="Q39" s="27">
        <f>'[1]Tien 11T-2016'!Q39</f>
        <v>181495</v>
      </c>
      <c r="R39" s="27">
        <f>'[1]Tien 11T-2016'!R39</f>
        <v>17602266</v>
      </c>
      <c r="S39" s="27">
        <f t="shared" si="1"/>
        <v>321311929</v>
      </c>
      <c r="T39" s="28">
        <f t="shared" si="2"/>
        <v>0.11528755668206069</v>
      </c>
      <c r="U39" s="29">
        <v>42970557</v>
      </c>
      <c r="V39" s="22">
        <f t="shared" si="3"/>
        <v>0</v>
      </c>
      <c r="W39" s="22">
        <f t="shared" si="4"/>
        <v>303709663</v>
      </c>
      <c r="X39" s="11">
        <v>46</v>
      </c>
      <c r="Y39" s="11">
        <v>62</v>
      </c>
      <c r="Z39" s="11">
        <v>31462632</v>
      </c>
      <c r="AA39" s="32">
        <f t="shared" si="5"/>
        <v>8.653027852215288</v>
      </c>
    </row>
    <row r="40" spans="1:27" s="11" customFormat="1" ht="20.25" customHeight="1">
      <c r="A40" s="14">
        <v>26</v>
      </c>
      <c r="B40" s="13" t="str">
        <f>'[1]Tien 11T-2016'!B40</f>
        <v>Hải Dương</v>
      </c>
      <c r="C40" s="27">
        <v>1455964271</v>
      </c>
      <c r="D40" s="27">
        <v>1253488358</v>
      </c>
      <c r="E40" s="27">
        <v>202475913</v>
      </c>
      <c r="F40" s="27">
        <f>'[1]Tien 11T-2016'!F40</f>
        <v>32265201</v>
      </c>
      <c r="G40" s="27">
        <f>'[1]Tien 11T-2016'!G40</f>
        <v>0</v>
      </c>
      <c r="H40" s="27">
        <f>'[1]Tien 11T-2016'!H40</f>
        <v>1423699070</v>
      </c>
      <c r="I40" s="27">
        <f>'[1]Tien 11T-2016'!I40</f>
        <v>1372977634</v>
      </c>
      <c r="J40" s="27">
        <f>'[1]Tien 11T-2016'!J40</f>
        <v>50860798</v>
      </c>
      <c r="K40" s="27">
        <f>'[1]Tien 11T-2016'!K40</f>
        <v>1024121683</v>
      </c>
      <c r="L40" s="27">
        <f>'[1]Tien 11T-2016'!L40</f>
        <v>85403</v>
      </c>
      <c r="M40" s="27">
        <f>'[1]Tien 11T-2016'!M40</f>
        <v>246732444</v>
      </c>
      <c r="N40" s="27">
        <f>'[1]Tien 11T-2016'!N40</f>
        <v>5656162</v>
      </c>
      <c r="O40" s="27">
        <f>'[1]Tien 11T-2016'!O40</f>
        <v>41280002</v>
      </c>
      <c r="P40" s="27">
        <f>'[1]Tien 11T-2016'!P40</f>
        <v>0</v>
      </c>
      <c r="Q40" s="27">
        <f>'[1]Tien 11T-2016'!Q40</f>
        <v>4241142</v>
      </c>
      <c r="R40" s="27">
        <f>'[1]Tien 11T-2016'!R40</f>
        <v>50721436</v>
      </c>
      <c r="S40" s="27">
        <f t="shared" si="1"/>
        <v>348631186</v>
      </c>
      <c r="T40" s="28">
        <f t="shared" si="2"/>
        <v>0.7830192257887866</v>
      </c>
      <c r="U40" s="29">
        <v>1253488358</v>
      </c>
      <c r="V40" s="22">
        <f t="shared" si="3"/>
        <v>0</v>
      </c>
      <c r="W40" s="22">
        <f t="shared" si="4"/>
        <v>297909750</v>
      </c>
      <c r="X40" s="11">
        <v>17</v>
      </c>
      <c r="Y40" s="11">
        <v>1</v>
      </c>
      <c r="Z40" s="11">
        <v>1239039381</v>
      </c>
      <c r="AA40" s="32">
        <f t="shared" si="5"/>
        <v>-0.7595639375404163</v>
      </c>
    </row>
    <row r="41" spans="1:27" s="11" customFormat="1" ht="20.25" customHeight="1">
      <c r="A41" s="12">
        <v>27</v>
      </c>
      <c r="B41" s="13" t="str">
        <f>'[1]Tien 11T-2016'!B41</f>
        <v>Hải Phòng</v>
      </c>
      <c r="C41" s="27">
        <v>4506931344</v>
      </c>
      <c r="D41" s="27">
        <v>2857248833</v>
      </c>
      <c r="E41" s="27">
        <v>1649682511</v>
      </c>
      <c r="F41" s="27">
        <f>'[1]Tien 11T-2016'!F41</f>
        <v>413371679</v>
      </c>
      <c r="G41" s="27">
        <f>'[1]Tien 11T-2016'!G41</f>
        <v>55593316</v>
      </c>
      <c r="H41" s="27">
        <f>'[1]Tien 11T-2016'!H41</f>
        <v>4093559665</v>
      </c>
      <c r="I41" s="27">
        <f>'[1]Tien 11T-2016'!I41</f>
        <v>3106321578</v>
      </c>
      <c r="J41" s="27">
        <f>'[1]Tien 11T-2016'!J41</f>
        <v>517072971</v>
      </c>
      <c r="K41" s="27">
        <f>'[1]Tien 11T-2016'!K41</f>
        <v>139654979</v>
      </c>
      <c r="L41" s="27">
        <f>'[1]Tien 11T-2016'!L41</f>
        <v>20821</v>
      </c>
      <c r="M41" s="27">
        <f>'[1]Tien 11T-2016'!M41</f>
        <v>2408337050</v>
      </c>
      <c r="N41" s="27">
        <f>'[1]Tien 11T-2016'!N41</f>
        <v>16066499</v>
      </c>
      <c r="O41" s="27">
        <f>'[1]Tien 11T-2016'!O41</f>
        <v>14117381</v>
      </c>
      <c r="P41" s="27">
        <f>'[1]Tien 11T-2016'!P41</f>
        <v>0</v>
      </c>
      <c r="Q41" s="27">
        <f>'[1]Tien 11T-2016'!Q41</f>
        <v>11051877</v>
      </c>
      <c r="R41" s="27">
        <f>'[1]Tien 11T-2016'!R41</f>
        <v>987238087</v>
      </c>
      <c r="S41" s="27">
        <f t="shared" si="1"/>
        <v>3436810894</v>
      </c>
      <c r="T41" s="28">
        <f t="shared" si="2"/>
        <v>0.2114233039010876</v>
      </c>
      <c r="U41" s="29">
        <v>2857248833</v>
      </c>
      <c r="V41" s="22">
        <f t="shared" si="3"/>
        <v>0</v>
      </c>
      <c r="W41" s="22">
        <f t="shared" si="4"/>
        <v>2449572807</v>
      </c>
      <c r="X41" s="11">
        <v>4</v>
      </c>
      <c r="Y41" s="11">
        <v>51</v>
      </c>
      <c r="Z41" s="11">
        <v>2775818075</v>
      </c>
      <c r="AA41" s="32">
        <f t="shared" si="5"/>
        <v>-0.1175312139287082</v>
      </c>
    </row>
    <row r="42" spans="1:27" s="11" customFormat="1" ht="20.25" customHeight="1">
      <c r="A42" s="14">
        <v>28</v>
      </c>
      <c r="B42" s="13" t="str">
        <f>'[1]Tien 11T-2016'!B42</f>
        <v>Hậu Giang</v>
      </c>
      <c r="C42" s="27">
        <v>709384909</v>
      </c>
      <c r="D42" s="27">
        <v>382887689</v>
      </c>
      <c r="E42" s="27">
        <v>326497220</v>
      </c>
      <c r="F42" s="27">
        <f>'[1]Tien 11T-2016'!F42</f>
        <v>94529476</v>
      </c>
      <c r="G42" s="27">
        <f>'[1]Tien 11T-2016'!G42</f>
        <v>151486185</v>
      </c>
      <c r="H42" s="27">
        <f>'[1]Tien 11T-2016'!H42</f>
        <v>614855433</v>
      </c>
      <c r="I42" s="27">
        <f>'[1]Tien 11T-2016'!I42</f>
        <v>393801124</v>
      </c>
      <c r="J42" s="27">
        <f>'[1]Tien 11T-2016'!J42</f>
        <v>76860373</v>
      </c>
      <c r="K42" s="27">
        <f>'[1]Tien 11T-2016'!K42</f>
        <v>24431469</v>
      </c>
      <c r="L42" s="27">
        <f>'[1]Tien 11T-2016'!L42</f>
        <v>5581</v>
      </c>
      <c r="M42" s="27">
        <f>'[1]Tien 11T-2016'!M42</f>
        <v>282483579</v>
      </c>
      <c r="N42" s="27">
        <f>'[1]Tien 11T-2016'!N42</f>
        <v>6877130</v>
      </c>
      <c r="O42" s="27">
        <f>'[1]Tien 11T-2016'!O42</f>
        <v>196375</v>
      </c>
      <c r="P42" s="27">
        <f>'[1]Tien 11T-2016'!P42</f>
        <v>652000</v>
      </c>
      <c r="Q42" s="27">
        <f>'[1]Tien 11T-2016'!Q42</f>
        <v>2294617</v>
      </c>
      <c r="R42" s="27">
        <f>'[1]Tien 11T-2016'!R42</f>
        <v>221054309</v>
      </c>
      <c r="S42" s="27">
        <f t="shared" si="1"/>
        <v>513558010</v>
      </c>
      <c r="T42" s="28">
        <f t="shared" si="2"/>
        <v>0.2572298981046077</v>
      </c>
      <c r="U42" s="29">
        <v>382887689</v>
      </c>
      <c r="V42" s="22">
        <f t="shared" si="3"/>
        <v>0</v>
      </c>
      <c r="W42" s="22">
        <f t="shared" si="4"/>
        <v>292503701</v>
      </c>
      <c r="X42" s="11">
        <v>34</v>
      </c>
      <c r="Y42" s="11">
        <v>37</v>
      </c>
      <c r="Z42" s="11">
        <v>372521544</v>
      </c>
      <c r="AA42" s="32">
        <f t="shared" si="5"/>
        <v>-0.21480057808414968</v>
      </c>
    </row>
    <row r="43" spans="1:27" s="11" customFormat="1" ht="20.25" customHeight="1">
      <c r="A43" s="12">
        <v>29</v>
      </c>
      <c r="B43" s="13" t="str">
        <f>'[1]Tien 11T-2016'!B43</f>
        <v>Hòa Bình</v>
      </c>
      <c r="C43" s="27">
        <v>170991424</v>
      </c>
      <c r="D43" s="27">
        <v>61818717.300000004</v>
      </c>
      <c r="E43" s="27">
        <v>109172706.69999999</v>
      </c>
      <c r="F43" s="27">
        <f>'[1]Tien 11T-2016'!F43</f>
        <v>34578358.5</v>
      </c>
      <c r="G43" s="27">
        <f>'[1]Tien 11T-2016'!G43</f>
        <v>0</v>
      </c>
      <c r="H43" s="27">
        <f>'[1]Tien 11T-2016'!H43</f>
        <v>136413065.5</v>
      </c>
      <c r="I43" s="27">
        <f>'[1]Tien 11T-2016'!I43</f>
        <v>107731361.5</v>
      </c>
      <c r="J43" s="27">
        <f>'[1]Tien 11T-2016'!J43</f>
        <v>23756568.5</v>
      </c>
      <c r="K43" s="27">
        <f>'[1]Tien 11T-2016'!K43</f>
        <v>1766627</v>
      </c>
      <c r="L43" s="27">
        <f>'[1]Tien 11T-2016'!L43</f>
        <v>36852</v>
      </c>
      <c r="M43" s="27">
        <f>'[1]Tien 11T-2016'!M43</f>
        <v>75634016</v>
      </c>
      <c r="N43" s="27">
        <f>'[1]Tien 11T-2016'!N43</f>
        <v>1963802</v>
      </c>
      <c r="O43" s="27">
        <f>'[1]Tien 11T-2016'!O43</f>
        <v>150140</v>
      </c>
      <c r="P43" s="27">
        <f>'[1]Tien 11T-2016'!P43</f>
        <v>0</v>
      </c>
      <c r="Q43" s="27">
        <f>'[1]Tien 11T-2016'!Q43</f>
        <v>4423356</v>
      </c>
      <c r="R43" s="27">
        <f>'[1]Tien 11T-2016'!R43</f>
        <v>28681704</v>
      </c>
      <c r="S43" s="27">
        <f t="shared" si="1"/>
        <v>110853018</v>
      </c>
      <c r="T43" s="28">
        <f t="shared" si="2"/>
        <v>0.23725725864886615</v>
      </c>
      <c r="U43" s="29">
        <v>61818717.300000004</v>
      </c>
      <c r="V43" s="22">
        <f t="shared" si="3"/>
        <v>0</v>
      </c>
      <c r="W43" s="22">
        <f t="shared" si="4"/>
        <v>82171314</v>
      </c>
      <c r="X43" s="11">
        <v>54</v>
      </c>
      <c r="Y43" s="11">
        <v>44</v>
      </c>
      <c r="Z43" s="11">
        <v>55808013.7</v>
      </c>
      <c r="AA43" s="32">
        <f t="shared" si="5"/>
        <v>0.4723927363141397</v>
      </c>
    </row>
    <row r="44" spans="1:27" s="11" customFormat="1" ht="20.25" customHeight="1">
      <c r="A44" s="14">
        <v>30</v>
      </c>
      <c r="B44" s="13" t="str">
        <f>'[1]Tien 11T-2016'!B44</f>
        <v>Hồ Chí Minh</v>
      </c>
      <c r="C44" s="27">
        <v>56764630600.47</v>
      </c>
      <c r="D44" s="27">
        <v>36473414088.838</v>
      </c>
      <c r="E44" s="27">
        <v>20291216511.632004</v>
      </c>
      <c r="F44" s="27">
        <f>'[1]Tien 11T-2016'!F44</f>
        <v>2290973624.3640003</v>
      </c>
      <c r="G44" s="27">
        <f>'[1]Tien 11T-2016'!G44</f>
        <v>663836691</v>
      </c>
      <c r="H44" s="27">
        <f>'[1]Tien 11T-2016'!H44</f>
        <v>54473656975.41</v>
      </c>
      <c r="I44" s="27">
        <f>'[1]Tien 11T-2016'!I44</f>
        <v>37954560716.516</v>
      </c>
      <c r="J44" s="27">
        <f>'[1]Tien 11T-2016'!J44</f>
        <v>4522509409.44</v>
      </c>
      <c r="K44" s="27">
        <f>'[1]Tien 11T-2016'!K44</f>
        <v>2673149828.408</v>
      </c>
      <c r="L44" s="27">
        <f>'[1]Tien 11T-2016'!L44</f>
        <v>771189</v>
      </c>
      <c r="M44" s="27">
        <f>'[1]Tien 11T-2016'!M44</f>
        <v>27700272803.550003</v>
      </c>
      <c r="N44" s="27">
        <f>'[1]Tien 11T-2016'!N44</f>
        <v>1105195106</v>
      </c>
      <c r="O44" s="27">
        <f>'[1]Tien 11T-2016'!O44</f>
        <v>770310022</v>
      </c>
      <c r="P44" s="27">
        <f>'[1]Tien 11T-2016'!P44</f>
        <v>8924349</v>
      </c>
      <c r="Q44" s="27">
        <f>'[1]Tien 11T-2016'!Q44</f>
        <v>1173428009.118</v>
      </c>
      <c r="R44" s="27">
        <f>'[1]Tien 11T-2016'!R44</f>
        <v>16519096258.894001</v>
      </c>
      <c r="S44" s="27">
        <f t="shared" si="1"/>
        <v>47277226548.562004</v>
      </c>
      <c r="T44" s="28">
        <f t="shared" si="2"/>
        <v>0.18960647392545</v>
      </c>
      <c r="U44" s="29">
        <v>36473414088.838</v>
      </c>
      <c r="V44" s="22">
        <f t="shared" si="3"/>
        <v>0</v>
      </c>
      <c r="W44" s="22">
        <f t="shared" si="4"/>
        <v>30758130289.668003</v>
      </c>
      <c r="X44" s="11">
        <v>1</v>
      </c>
      <c r="Y44" s="11">
        <v>57</v>
      </c>
      <c r="Z44" s="11">
        <v>26771052671.947</v>
      </c>
      <c r="AA44" s="32">
        <f t="shared" si="5"/>
        <v>0.1489324184065054</v>
      </c>
    </row>
    <row r="45" spans="1:27" s="11" customFormat="1" ht="20.25" customHeight="1">
      <c r="A45" s="12">
        <v>31</v>
      </c>
      <c r="B45" s="13" t="str">
        <f>'[1]Tien 11T-2016'!B45</f>
        <v>Hưng Yên</v>
      </c>
      <c r="C45" s="27">
        <v>512305626.296</v>
      </c>
      <c r="D45" s="27">
        <v>287961119.878</v>
      </c>
      <c r="E45" s="27">
        <v>224344506.41799998</v>
      </c>
      <c r="F45" s="27">
        <f>'[1]Tien 11T-2016'!F45</f>
        <v>15788625.461</v>
      </c>
      <c r="G45" s="27">
        <f>'[1]Tien 11T-2016'!G45</f>
        <v>21449123</v>
      </c>
      <c r="H45" s="27">
        <f>'[1]Tien 11T-2016'!H45</f>
        <v>496517200.617</v>
      </c>
      <c r="I45" s="27">
        <f>'[1]Tien 11T-2016'!I45</f>
        <v>400105551.03</v>
      </c>
      <c r="J45" s="27">
        <f>'[1]Tien 11T-2016'!J45</f>
        <v>45616556.292</v>
      </c>
      <c r="K45" s="27">
        <f>'[1]Tien 11T-2016'!K45</f>
        <v>35580547.231</v>
      </c>
      <c r="L45" s="27">
        <f>'[1]Tien 11T-2016'!L45</f>
        <v>10112</v>
      </c>
      <c r="M45" s="27">
        <f>'[1]Tien 11T-2016'!M45</f>
        <v>265355404.088</v>
      </c>
      <c r="N45" s="27">
        <f>'[1]Tien 11T-2016'!N45</f>
        <v>676926</v>
      </c>
      <c r="O45" s="27">
        <f>'[1]Tien 11T-2016'!O45</f>
        <v>2846262</v>
      </c>
      <c r="P45" s="27">
        <f>'[1]Tien 11T-2016'!P45</f>
        <v>0</v>
      </c>
      <c r="Q45" s="27">
        <f>'[1]Tien 11T-2016'!Q45</f>
        <v>50019743.419</v>
      </c>
      <c r="R45" s="27">
        <f>'[1]Tien 11T-2016'!R45</f>
        <v>96411649.587</v>
      </c>
      <c r="S45" s="27">
        <f t="shared" si="1"/>
        <v>415309985.094</v>
      </c>
      <c r="T45" s="28">
        <f t="shared" si="2"/>
        <v>0.20296448103243406</v>
      </c>
      <c r="U45" s="29">
        <v>287961119.878</v>
      </c>
      <c r="V45" s="22">
        <f t="shared" si="3"/>
        <v>0</v>
      </c>
      <c r="W45" s="22">
        <f t="shared" si="4"/>
        <v>318898335.50699997</v>
      </c>
      <c r="X45" s="11">
        <v>41</v>
      </c>
      <c r="Y45" s="11">
        <v>53</v>
      </c>
      <c r="Z45" s="11">
        <v>270018150.87799996</v>
      </c>
      <c r="AA45" s="32">
        <f t="shared" si="5"/>
        <v>0.1810255513196412</v>
      </c>
    </row>
    <row r="46" spans="1:27" s="11" customFormat="1" ht="20.25" customHeight="1">
      <c r="A46" s="14">
        <v>32</v>
      </c>
      <c r="B46" s="13" t="str">
        <f>'[1]Tien 11T-2016'!B46</f>
        <v>Kiên Giang</v>
      </c>
      <c r="C46" s="27">
        <v>1411697994</v>
      </c>
      <c r="D46" s="27">
        <v>761741772</v>
      </c>
      <c r="E46" s="27">
        <v>649956222</v>
      </c>
      <c r="F46" s="27">
        <f>'[1]Tien 11T-2016'!F46</f>
        <v>39020712</v>
      </c>
      <c r="G46" s="27">
        <f>'[1]Tien 11T-2016'!G46</f>
        <v>0</v>
      </c>
      <c r="H46" s="27">
        <f>'[1]Tien 11T-2016'!H46</f>
        <v>1372677282</v>
      </c>
      <c r="I46" s="27">
        <f>'[1]Tien 11T-2016'!I46</f>
        <v>1146371794</v>
      </c>
      <c r="J46" s="27">
        <f>'[1]Tien 11T-2016'!J46</f>
        <v>305364206</v>
      </c>
      <c r="K46" s="27">
        <f>'[1]Tien 11T-2016'!K46</f>
        <v>54754256</v>
      </c>
      <c r="L46" s="27">
        <f>'[1]Tien 11T-2016'!L46</f>
        <v>21486</v>
      </c>
      <c r="M46" s="27">
        <f>'[1]Tien 11T-2016'!M46</f>
        <v>730848982</v>
      </c>
      <c r="N46" s="27">
        <f>'[1]Tien 11T-2016'!N46</f>
        <v>33476891</v>
      </c>
      <c r="O46" s="27">
        <f>'[1]Tien 11T-2016'!O46</f>
        <v>13408834</v>
      </c>
      <c r="P46" s="27">
        <f>'[1]Tien 11T-2016'!P46</f>
        <v>0</v>
      </c>
      <c r="Q46" s="27">
        <f>'[1]Tien 11T-2016'!Q46</f>
        <v>8497139</v>
      </c>
      <c r="R46" s="27">
        <f>'[1]Tien 11T-2016'!R46</f>
        <v>226305488</v>
      </c>
      <c r="S46" s="27">
        <f aca="true" t="shared" si="6" ref="S46:S77">M46+N46+O46+P46+Q46+R46</f>
        <v>1012537334</v>
      </c>
      <c r="T46" s="28">
        <f aca="true" t="shared" si="7" ref="T46:T77">(J46+K46+L46)/I46</f>
        <v>0.31415632335420146</v>
      </c>
      <c r="U46" s="29">
        <v>761741772</v>
      </c>
      <c r="V46" s="22">
        <f t="shared" si="3"/>
        <v>0</v>
      </c>
      <c r="W46" s="22">
        <f t="shared" si="4"/>
        <v>786231846</v>
      </c>
      <c r="X46" s="11">
        <v>19</v>
      </c>
      <c r="Y46" s="11">
        <v>19</v>
      </c>
      <c r="Z46" s="11">
        <v>710191953</v>
      </c>
      <c r="AA46" s="32">
        <f t="shared" si="5"/>
        <v>0.1070694939287773</v>
      </c>
    </row>
    <row r="47" spans="1:27" s="11" customFormat="1" ht="20.25" customHeight="1">
      <c r="A47" s="12">
        <v>33</v>
      </c>
      <c r="B47" s="13" t="str">
        <f>'[1]Tien 11T-2016'!B47</f>
        <v>Kon Tum</v>
      </c>
      <c r="C47" s="27">
        <v>757092359.7969999</v>
      </c>
      <c r="D47" s="27">
        <v>238360067.75</v>
      </c>
      <c r="E47" s="27">
        <v>518732292.04699993</v>
      </c>
      <c r="F47" s="27">
        <f>'[1]Tien 11T-2016'!F47</f>
        <v>133718943.78299999</v>
      </c>
      <c r="G47" s="27">
        <f>'[1]Tien 11T-2016'!G47</f>
        <v>43292.304</v>
      </c>
      <c r="H47" s="27">
        <f>'[1]Tien 11T-2016'!H47</f>
        <v>623373416.0139999</v>
      </c>
      <c r="I47" s="27">
        <f>'[1]Tien 11T-2016'!I47</f>
        <v>292992749.526</v>
      </c>
      <c r="J47" s="27">
        <f>'[1]Tien 11T-2016'!J47</f>
        <v>55752140.108</v>
      </c>
      <c r="K47" s="27">
        <f>'[1]Tien 11T-2016'!K47</f>
        <v>19903862.849000003</v>
      </c>
      <c r="L47" s="27">
        <f>'[1]Tien 11T-2016'!L47</f>
        <v>0</v>
      </c>
      <c r="M47" s="27">
        <f>'[1]Tien 11T-2016'!M47</f>
        <v>209647978.84799993</v>
      </c>
      <c r="N47" s="27">
        <f>'[1]Tien 11T-2016'!N47</f>
        <v>7616687.721</v>
      </c>
      <c r="O47" s="27">
        <f>'[1]Tien 11T-2016'!O47</f>
        <v>72080</v>
      </c>
      <c r="P47" s="27">
        <f>'[1]Tien 11T-2016'!P47</f>
        <v>0</v>
      </c>
      <c r="Q47" s="27">
        <f>'[1]Tien 11T-2016'!Q47</f>
        <v>0</v>
      </c>
      <c r="R47" s="27">
        <f>'[1]Tien 11T-2016'!R47</f>
        <v>330380666.48800004</v>
      </c>
      <c r="S47" s="27">
        <f t="shared" si="6"/>
        <v>547717413.0569999</v>
      </c>
      <c r="T47" s="28">
        <f t="shared" si="7"/>
        <v>0.2582180039587851</v>
      </c>
      <c r="U47" s="29">
        <v>238360067.75</v>
      </c>
      <c r="V47" s="22">
        <f aca="true" t="shared" si="8" ref="V47:V78">D47-U47</f>
        <v>0</v>
      </c>
      <c r="W47" s="22">
        <f aca="true" t="shared" si="9" ref="W47:W77">M47+N47+O47+P47+Q47</f>
        <v>217336746.56899992</v>
      </c>
      <c r="X47" s="11">
        <v>33</v>
      </c>
      <c r="Y47" s="11">
        <v>36</v>
      </c>
      <c r="Z47" s="11">
        <v>222720449.13399997</v>
      </c>
      <c r="AA47" s="32">
        <f t="shared" si="5"/>
        <v>-0.024172466362803298</v>
      </c>
    </row>
    <row r="48" spans="1:27" s="11" customFormat="1" ht="20.25" customHeight="1">
      <c r="A48" s="14">
        <v>34</v>
      </c>
      <c r="B48" s="13" t="str">
        <f>'[1]Tien 11T-2016'!B48</f>
        <v>Khánh Hòa</v>
      </c>
      <c r="C48" s="27">
        <v>1775508868.2024</v>
      </c>
      <c r="D48" s="27">
        <v>905907949.4069998</v>
      </c>
      <c r="E48" s="27">
        <v>869600918.7954001</v>
      </c>
      <c r="F48" s="27">
        <f>'[1]Tien 11T-2016'!F48</f>
        <v>43174040.431</v>
      </c>
      <c r="G48" s="27">
        <f>'[1]Tien 11T-2016'!G48</f>
        <v>0</v>
      </c>
      <c r="H48" s="27">
        <f>'[1]Tien 11T-2016'!H48</f>
        <v>1732334827.7714</v>
      </c>
      <c r="I48" s="27">
        <f>'[1]Tien 11T-2016'!I48</f>
        <v>1241632756.4593997</v>
      </c>
      <c r="J48" s="27">
        <f>'[1]Tien 11T-2016'!J48</f>
        <v>239413940.3994</v>
      </c>
      <c r="K48" s="27">
        <f>'[1]Tien 11T-2016'!K48</f>
        <v>221399114.59100002</v>
      </c>
      <c r="L48" s="27">
        <f>'[1]Tien 11T-2016'!L48</f>
        <v>113127.97600000001</v>
      </c>
      <c r="M48" s="27">
        <f>'[1]Tien 11T-2016'!M48</f>
        <v>740180509.295</v>
      </c>
      <c r="N48" s="27">
        <f>'[1]Tien 11T-2016'!N48</f>
        <v>25844641.575000003</v>
      </c>
      <c r="O48" s="27">
        <f>'[1]Tien 11T-2016'!O48</f>
        <v>8698950.112</v>
      </c>
      <c r="P48" s="27">
        <f>'[1]Tien 11T-2016'!P48</f>
        <v>0</v>
      </c>
      <c r="Q48" s="27">
        <f>'[1]Tien 11T-2016'!Q48</f>
        <v>5982471.756</v>
      </c>
      <c r="R48" s="27">
        <f>'[1]Tien 11T-2016'!R48</f>
        <v>490702071.25500005</v>
      </c>
      <c r="S48" s="27">
        <f t="shared" si="6"/>
        <v>1271408643.993</v>
      </c>
      <c r="T48" s="28">
        <f t="shared" si="7"/>
        <v>0.37122585609030034</v>
      </c>
      <c r="U48" s="29">
        <v>905907949.4069998</v>
      </c>
      <c r="V48" s="22">
        <f t="shared" si="8"/>
        <v>0</v>
      </c>
      <c r="W48" s="22">
        <f t="shared" si="9"/>
        <v>780706572.738</v>
      </c>
      <c r="X48" s="11">
        <v>14</v>
      </c>
      <c r="Y48" s="11">
        <v>12</v>
      </c>
      <c r="Z48" s="11">
        <v>873243460.6110001</v>
      </c>
      <c r="AA48" s="32">
        <f t="shared" si="5"/>
        <v>-0.10596917360051325</v>
      </c>
    </row>
    <row r="49" spans="1:27" s="11" customFormat="1" ht="20.25" customHeight="1">
      <c r="A49" s="12">
        <v>35</v>
      </c>
      <c r="B49" s="13" t="str">
        <f>'[1]Tien 11T-2016'!B49</f>
        <v>Lai Châu</v>
      </c>
      <c r="C49" s="27">
        <v>21630451</v>
      </c>
      <c r="D49" s="27">
        <v>8096284</v>
      </c>
      <c r="E49" s="27">
        <v>13534167</v>
      </c>
      <c r="F49" s="27">
        <f>'[1]Tien 11T-2016'!F49</f>
        <v>1515891</v>
      </c>
      <c r="G49" s="27">
        <f>'[1]Tien 11T-2016'!G49</f>
        <v>0</v>
      </c>
      <c r="H49" s="27">
        <f>'[1]Tien 11T-2016'!H49</f>
        <v>20114560</v>
      </c>
      <c r="I49" s="27">
        <f>'[1]Tien 11T-2016'!I49</f>
        <v>14168924</v>
      </c>
      <c r="J49" s="27">
        <f>'[1]Tien 11T-2016'!J49</f>
        <v>7165513</v>
      </c>
      <c r="K49" s="27">
        <f>'[1]Tien 11T-2016'!K49</f>
        <v>346442</v>
      </c>
      <c r="L49" s="27">
        <f>'[1]Tien 11T-2016'!L49</f>
        <v>38808</v>
      </c>
      <c r="M49" s="27">
        <f>'[1]Tien 11T-2016'!M49</f>
        <v>6447205</v>
      </c>
      <c r="N49" s="27">
        <f>'[1]Tien 11T-2016'!N49</f>
        <v>25000</v>
      </c>
      <c r="O49" s="27">
        <f>'[1]Tien 11T-2016'!O49</f>
        <v>66191</v>
      </c>
      <c r="P49" s="27">
        <f>'[1]Tien 11T-2016'!P49</f>
        <v>0</v>
      </c>
      <c r="Q49" s="27">
        <f>'[1]Tien 11T-2016'!Q49</f>
        <v>79765</v>
      </c>
      <c r="R49" s="27">
        <f>'[1]Tien 11T-2016'!R49</f>
        <v>5945636</v>
      </c>
      <c r="S49" s="27">
        <f t="shared" si="6"/>
        <v>12563797</v>
      </c>
      <c r="T49" s="28">
        <f t="shared" si="7"/>
        <v>0.5329101207685213</v>
      </c>
      <c r="U49" s="29">
        <v>8096284</v>
      </c>
      <c r="V49" s="22">
        <f t="shared" si="8"/>
        <v>0</v>
      </c>
      <c r="W49" s="22">
        <f t="shared" si="9"/>
        <v>6618161</v>
      </c>
      <c r="X49" s="11">
        <v>63</v>
      </c>
      <c r="Y49" s="11">
        <v>5</v>
      </c>
      <c r="Z49" s="11">
        <v>6080381</v>
      </c>
      <c r="AA49" s="32">
        <f t="shared" si="5"/>
        <v>0.08844511552812233</v>
      </c>
    </row>
    <row r="50" spans="1:27" s="11" customFormat="1" ht="20.25" customHeight="1">
      <c r="A50" s="14">
        <v>36</v>
      </c>
      <c r="B50" s="13" t="str">
        <f>'[1]Tien 11T-2016'!B50</f>
        <v>Lạng Sơn</v>
      </c>
      <c r="C50" s="27">
        <v>108651530</v>
      </c>
      <c r="D50" s="27">
        <v>62089323</v>
      </c>
      <c r="E50" s="27">
        <v>46562207</v>
      </c>
      <c r="F50" s="27">
        <f>'[1]Tien 11T-2016'!F50</f>
        <v>11889031</v>
      </c>
      <c r="G50" s="27">
        <f>'[1]Tien 11T-2016'!G50</f>
        <v>0</v>
      </c>
      <c r="H50" s="27">
        <f>'[1]Tien 11T-2016'!H50</f>
        <v>96762499</v>
      </c>
      <c r="I50" s="27">
        <f>'[1]Tien 11T-2016'!I50</f>
        <v>51866523</v>
      </c>
      <c r="J50" s="27">
        <f>'[1]Tien 11T-2016'!J50</f>
        <v>22530247</v>
      </c>
      <c r="K50" s="27">
        <f>'[1]Tien 11T-2016'!K50</f>
        <v>14491266</v>
      </c>
      <c r="L50" s="27">
        <f>'[1]Tien 11T-2016'!L50</f>
        <v>461735</v>
      </c>
      <c r="M50" s="27">
        <f>'[1]Tien 11T-2016'!M50</f>
        <v>14189358</v>
      </c>
      <c r="N50" s="27">
        <f>'[1]Tien 11T-2016'!N50</f>
        <v>177113</v>
      </c>
      <c r="O50" s="27">
        <f>'[1]Tien 11T-2016'!O50</f>
        <v>16804</v>
      </c>
      <c r="P50" s="27">
        <f>'[1]Tien 11T-2016'!P50</f>
        <v>0</v>
      </c>
      <c r="Q50" s="27">
        <f>'[1]Tien 11T-2016'!Q50</f>
        <v>0</v>
      </c>
      <c r="R50" s="27">
        <f>'[1]Tien 11T-2016'!R50</f>
        <v>44895976</v>
      </c>
      <c r="S50" s="27">
        <f t="shared" si="6"/>
        <v>59279251</v>
      </c>
      <c r="T50" s="28">
        <f t="shared" si="7"/>
        <v>0.7226867318636339</v>
      </c>
      <c r="U50" s="29">
        <v>62089323</v>
      </c>
      <c r="V50" s="22">
        <f t="shared" si="8"/>
        <v>0</v>
      </c>
      <c r="W50" s="22">
        <f t="shared" si="9"/>
        <v>14383275</v>
      </c>
      <c r="X50" s="11">
        <v>57</v>
      </c>
      <c r="Y50" s="11">
        <v>2</v>
      </c>
      <c r="Z50" s="11">
        <v>18004611</v>
      </c>
      <c r="AA50" s="32">
        <f t="shared" si="5"/>
        <v>-0.20113380955578547</v>
      </c>
    </row>
    <row r="51" spans="1:27" s="11" customFormat="1" ht="20.25" customHeight="1">
      <c r="A51" s="12">
        <v>37</v>
      </c>
      <c r="B51" s="13" t="str">
        <f>'[1]Tien 11T-2016'!B51</f>
        <v>Lào Cai</v>
      </c>
      <c r="C51" s="27">
        <v>108856113.57699999</v>
      </c>
      <c r="D51" s="27">
        <v>34751053.45</v>
      </c>
      <c r="E51" s="27">
        <v>74105060.12699999</v>
      </c>
      <c r="F51" s="27">
        <f>'[1]Tien 11T-2016'!F51</f>
        <v>5382138</v>
      </c>
      <c r="G51" s="27">
        <f>'[1]Tien 11T-2016'!G51</f>
        <v>0</v>
      </c>
      <c r="H51" s="27">
        <f>'[1]Tien 11T-2016'!H51</f>
        <v>103473975.577</v>
      </c>
      <c r="I51" s="27">
        <f>'[1]Tien 11T-2016'!I51</f>
        <v>85983378.326</v>
      </c>
      <c r="J51" s="27">
        <f>'[1]Tien 11T-2016'!J51</f>
        <v>27772419.795</v>
      </c>
      <c r="K51" s="27">
        <f>'[1]Tien 11T-2016'!K51</f>
        <v>4209323.5309999995</v>
      </c>
      <c r="L51" s="27">
        <f>'[1]Tien 11T-2016'!L51</f>
        <v>155673</v>
      </c>
      <c r="M51" s="27">
        <f>'[1]Tien 11T-2016'!M51</f>
        <v>42504793</v>
      </c>
      <c r="N51" s="27">
        <f>'[1]Tien 11T-2016'!N51</f>
        <v>7957207</v>
      </c>
      <c r="O51" s="27">
        <f>'[1]Tien 11T-2016'!O51</f>
        <v>2605432</v>
      </c>
      <c r="P51" s="27">
        <f>'[1]Tien 11T-2016'!P51</f>
        <v>0</v>
      </c>
      <c r="Q51" s="27">
        <f>'[1]Tien 11T-2016'!Q51</f>
        <v>778530</v>
      </c>
      <c r="R51" s="27">
        <f>'[1]Tien 11T-2016'!R51</f>
        <v>17490597.251000002</v>
      </c>
      <c r="S51" s="27">
        <f t="shared" si="6"/>
        <v>71336559.251</v>
      </c>
      <c r="T51" s="28">
        <f t="shared" si="7"/>
        <v>0.3737631266842438</v>
      </c>
      <c r="U51" s="29">
        <v>34751053.45</v>
      </c>
      <c r="V51" s="22">
        <f t="shared" si="8"/>
        <v>0</v>
      </c>
      <c r="W51" s="22">
        <f t="shared" si="9"/>
        <v>53845962</v>
      </c>
      <c r="X51" s="11">
        <v>56</v>
      </c>
      <c r="Y51" s="11">
        <v>9</v>
      </c>
      <c r="Z51" s="11">
        <v>25638179</v>
      </c>
      <c r="AA51" s="32">
        <f t="shared" si="5"/>
        <v>1.100225682955096</v>
      </c>
    </row>
    <row r="52" spans="1:27" s="11" customFormat="1" ht="20.25" customHeight="1">
      <c r="A52" s="14">
        <v>38</v>
      </c>
      <c r="B52" s="13" t="str">
        <f>'[1]Tien 11T-2016'!B52</f>
        <v>Lâm Đồng</v>
      </c>
      <c r="C52" s="27">
        <v>2489287743</v>
      </c>
      <c r="D52" s="27">
        <v>1288089127</v>
      </c>
      <c r="E52" s="27">
        <v>1201198616</v>
      </c>
      <c r="F52" s="27">
        <f>'[1]Tien 11T-2016'!F52</f>
        <v>49746462</v>
      </c>
      <c r="G52" s="27">
        <f>'[1]Tien 11T-2016'!G52</f>
        <v>0</v>
      </c>
      <c r="H52" s="27">
        <f>'[1]Tien 11T-2016'!H52</f>
        <v>2439541281</v>
      </c>
      <c r="I52" s="27">
        <f>'[1]Tien 11T-2016'!I52</f>
        <v>940376057</v>
      </c>
      <c r="J52" s="27">
        <f>'[1]Tien 11T-2016'!J52</f>
        <v>180039765</v>
      </c>
      <c r="K52" s="27">
        <f>'[1]Tien 11T-2016'!K52</f>
        <v>92427281</v>
      </c>
      <c r="L52" s="27">
        <f>'[1]Tien 11T-2016'!L52</f>
        <v>27387</v>
      </c>
      <c r="M52" s="27">
        <f>'[1]Tien 11T-2016'!M52</f>
        <v>601646635</v>
      </c>
      <c r="N52" s="27">
        <f>'[1]Tien 11T-2016'!N52</f>
        <v>29685998</v>
      </c>
      <c r="O52" s="27">
        <f>'[1]Tien 11T-2016'!O52</f>
        <v>2960018</v>
      </c>
      <c r="P52" s="27">
        <f>'[1]Tien 11T-2016'!P52</f>
        <v>10338067</v>
      </c>
      <c r="Q52" s="27">
        <f>'[1]Tien 11T-2016'!Q52</f>
        <v>23250906</v>
      </c>
      <c r="R52" s="27">
        <f>'[1]Tien 11T-2016'!R52</f>
        <v>1499165224</v>
      </c>
      <c r="S52" s="27">
        <f t="shared" si="6"/>
        <v>2167046848</v>
      </c>
      <c r="T52" s="28">
        <f t="shared" si="7"/>
        <v>0.28977176840222335</v>
      </c>
      <c r="U52" s="29">
        <v>1288089127</v>
      </c>
      <c r="V52" s="22">
        <f t="shared" si="8"/>
        <v>0</v>
      </c>
      <c r="W52" s="22">
        <f t="shared" si="9"/>
        <v>667881624</v>
      </c>
      <c r="X52" s="11">
        <v>9</v>
      </c>
      <c r="Y52" s="11">
        <v>23</v>
      </c>
      <c r="Z52" s="11">
        <v>1278134794</v>
      </c>
      <c r="AA52" s="32">
        <f t="shared" si="5"/>
        <v>-0.4774560342655064</v>
      </c>
    </row>
    <row r="53" spans="1:27" s="11" customFormat="1" ht="20.25" customHeight="1">
      <c r="A53" s="12">
        <v>39</v>
      </c>
      <c r="B53" s="13" t="str">
        <f>'[1]Tien 11T-2016'!B53</f>
        <v>Long An</v>
      </c>
      <c r="C53" s="27">
        <v>4074480275.625</v>
      </c>
      <c r="D53" s="27">
        <v>2651159305</v>
      </c>
      <c r="E53" s="27">
        <v>1423320970.625</v>
      </c>
      <c r="F53" s="27">
        <f>'[1]Tien 11T-2016'!F53</f>
        <v>263630986</v>
      </c>
      <c r="G53" s="27">
        <f>'[1]Tien 11T-2016'!G53</f>
        <v>208772730</v>
      </c>
      <c r="H53" s="27">
        <f>'[1]Tien 11T-2016'!H53</f>
        <v>3810849289.625</v>
      </c>
      <c r="I53" s="27">
        <f>'[1]Tien 11T-2016'!I53</f>
        <v>2589815700.625</v>
      </c>
      <c r="J53" s="27">
        <f>'[1]Tien 11T-2016'!J53</f>
        <v>657873143.625</v>
      </c>
      <c r="K53" s="27">
        <f>'[1]Tien 11T-2016'!K53</f>
        <v>72582273</v>
      </c>
      <c r="L53" s="27">
        <f>'[1]Tien 11T-2016'!L53</f>
        <v>91959</v>
      </c>
      <c r="M53" s="27">
        <f>'[1]Tien 11T-2016'!M53</f>
        <v>1737378226</v>
      </c>
      <c r="N53" s="27">
        <f>'[1]Tien 11T-2016'!N53</f>
        <v>103705878</v>
      </c>
      <c r="O53" s="27">
        <f>'[1]Tien 11T-2016'!O53</f>
        <v>6780770</v>
      </c>
      <c r="P53" s="27">
        <f>'[1]Tien 11T-2016'!P53</f>
        <v>134338</v>
      </c>
      <c r="Q53" s="27">
        <f>'[1]Tien 11T-2016'!Q53</f>
        <v>11269113</v>
      </c>
      <c r="R53" s="27">
        <f>'[1]Tien 11T-2016'!R53</f>
        <v>1221033589</v>
      </c>
      <c r="S53" s="27">
        <f t="shared" si="6"/>
        <v>3080301914</v>
      </c>
      <c r="T53" s="28">
        <f t="shared" si="7"/>
        <v>0.28208469639314376</v>
      </c>
      <c r="U53" s="29">
        <v>2651159305</v>
      </c>
      <c r="V53" s="22">
        <f t="shared" si="8"/>
        <v>0</v>
      </c>
      <c r="W53" s="22">
        <f t="shared" si="9"/>
        <v>1859268325</v>
      </c>
      <c r="X53" s="11">
        <v>5</v>
      </c>
      <c r="Y53" s="11">
        <v>27</v>
      </c>
      <c r="Z53" s="11">
        <v>2529140667</v>
      </c>
      <c r="AA53" s="32">
        <f t="shared" si="5"/>
        <v>-0.26486163887222014</v>
      </c>
    </row>
    <row r="54" spans="1:27" s="11" customFormat="1" ht="20.25" customHeight="1">
      <c r="A54" s="14">
        <v>40</v>
      </c>
      <c r="B54" s="13" t="str">
        <f>'[1]Tien 11T-2016'!B54</f>
        <v>Nam Định</v>
      </c>
      <c r="C54" s="27">
        <v>304179708</v>
      </c>
      <c r="D54" s="27">
        <v>117615313</v>
      </c>
      <c r="E54" s="27">
        <v>186564395</v>
      </c>
      <c r="F54" s="27">
        <f>'[1]Tien 11T-2016'!F54</f>
        <v>19012303</v>
      </c>
      <c r="G54" s="27">
        <f>'[1]Tien 11T-2016'!G54</f>
        <v>0</v>
      </c>
      <c r="H54" s="27">
        <f>'[1]Tien 11T-2016'!H54</f>
        <v>285167405</v>
      </c>
      <c r="I54" s="27">
        <f>'[1]Tien 11T-2016'!I54</f>
        <v>113558915</v>
      </c>
      <c r="J54" s="27">
        <f>'[1]Tien 11T-2016'!J54</f>
        <v>32822643</v>
      </c>
      <c r="K54" s="27">
        <f>'[1]Tien 11T-2016'!K54</f>
        <v>4774631</v>
      </c>
      <c r="L54" s="27">
        <f>'[1]Tien 11T-2016'!L54</f>
        <v>154195</v>
      </c>
      <c r="M54" s="27">
        <f>'[1]Tien 11T-2016'!M54</f>
        <v>35980582</v>
      </c>
      <c r="N54" s="27">
        <f>'[1]Tien 11T-2016'!N54</f>
        <v>26296301</v>
      </c>
      <c r="O54" s="27">
        <f>'[1]Tien 11T-2016'!O54</f>
        <v>1357488</v>
      </c>
      <c r="P54" s="27">
        <f>'[1]Tien 11T-2016'!P54</f>
        <v>0</v>
      </c>
      <c r="Q54" s="27">
        <f>'[1]Tien 11T-2016'!Q54</f>
        <v>12173075</v>
      </c>
      <c r="R54" s="27">
        <f>'[1]Tien 11T-2016'!R54</f>
        <v>171608490</v>
      </c>
      <c r="S54" s="27">
        <f t="shared" si="6"/>
        <v>247415936</v>
      </c>
      <c r="T54" s="28">
        <f t="shared" si="7"/>
        <v>0.3324395006768073</v>
      </c>
      <c r="U54" s="29">
        <v>117615313</v>
      </c>
      <c r="V54" s="22">
        <f t="shared" si="8"/>
        <v>0</v>
      </c>
      <c r="W54" s="22">
        <f t="shared" si="9"/>
        <v>75807446</v>
      </c>
      <c r="X54" s="11">
        <v>49</v>
      </c>
      <c r="Y54" s="11">
        <v>16</v>
      </c>
      <c r="Z54" s="11">
        <v>82668016</v>
      </c>
      <c r="AA54" s="32">
        <f t="shared" si="5"/>
        <v>-0.0829894115276699</v>
      </c>
    </row>
    <row r="55" spans="1:27" s="11" customFormat="1" ht="20.25" customHeight="1">
      <c r="A55" s="12">
        <v>41</v>
      </c>
      <c r="B55" s="13" t="str">
        <f>'[1]Tien 11T-2016'!B55</f>
        <v>Ninh Bình</v>
      </c>
      <c r="C55" s="27">
        <v>360312714.932</v>
      </c>
      <c r="D55" s="27">
        <v>245696029</v>
      </c>
      <c r="E55" s="27">
        <v>114616685.93199998</v>
      </c>
      <c r="F55" s="27">
        <f>'[1]Tien 11T-2016'!F55</f>
        <v>17037684</v>
      </c>
      <c r="G55" s="27">
        <f>'[1]Tien 11T-2016'!G55</f>
        <v>73989</v>
      </c>
      <c r="H55" s="27">
        <f>'[1]Tien 11T-2016'!H55</f>
        <v>343275031.271</v>
      </c>
      <c r="I55" s="27">
        <f>'[1]Tien 11T-2016'!I55</f>
        <v>312738747</v>
      </c>
      <c r="J55" s="27">
        <f>'[1]Tien 11T-2016'!J55</f>
        <v>45104868</v>
      </c>
      <c r="K55" s="27">
        <f>'[1]Tien 11T-2016'!K55</f>
        <v>24243652</v>
      </c>
      <c r="L55" s="27">
        <f>'[1]Tien 11T-2016'!L55</f>
        <v>25260</v>
      </c>
      <c r="M55" s="27">
        <f>'[1]Tien 11T-2016'!M55</f>
        <v>229374880</v>
      </c>
      <c r="N55" s="27">
        <f>'[1]Tien 11T-2016'!N55</f>
        <v>4759831</v>
      </c>
      <c r="O55" s="27">
        <f>'[1]Tien 11T-2016'!O55</f>
        <v>6577481</v>
      </c>
      <c r="P55" s="27">
        <f>'[1]Tien 11T-2016'!P55</f>
        <v>0</v>
      </c>
      <c r="Q55" s="27">
        <f>'[1]Tien 11T-2016'!Q55</f>
        <v>2652775</v>
      </c>
      <c r="R55" s="27">
        <f>'[1]Tien 11T-2016'!R55</f>
        <v>30536284.271</v>
      </c>
      <c r="S55" s="27">
        <f t="shared" si="6"/>
        <v>273901251.271</v>
      </c>
      <c r="T55" s="28">
        <f t="shared" si="7"/>
        <v>0.2218266225898769</v>
      </c>
      <c r="U55" s="29">
        <v>245696029</v>
      </c>
      <c r="V55" s="22">
        <f t="shared" si="8"/>
        <v>0</v>
      </c>
      <c r="W55" s="22">
        <f t="shared" si="9"/>
        <v>243364967</v>
      </c>
      <c r="X55" s="11">
        <v>47</v>
      </c>
      <c r="Y55" s="11">
        <v>47</v>
      </c>
      <c r="Z55" s="11">
        <v>239438650</v>
      </c>
      <c r="AA55" s="32">
        <f t="shared" si="5"/>
        <v>0.01639800842512268</v>
      </c>
    </row>
    <row r="56" spans="1:27" s="11" customFormat="1" ht="20.25" customHeight="1">
      <c r="A56" s="14">
        <v>42</v>
      </c>
      <c r="B56" s="13" t="str">
        <f>'[1]Tien 11T-2016'!B56</f>
        <v>Ninh Thuận</v>
      </c>
      <c r="C56" s="27">
        <v>359323617</v>
      </c>
      <c r="D56" s="27">
        <v>149891792</v>
      </c>
      <c r="E56" s="27">
        <v>209431825</v>
      </c>
      <c r="F56" s="27">
        <f>'[1]Tien 11T-2016'!F56</f>
        <v>79286084</v>
      </c>
      <c r="G56" s="27">
        <f>'[1]Tien 11T-2016'!G56</f>
        <v>4876234</v>
      </c>
      <c r="H56" s="27">
        <f>'[1]Tien 11T-2016'!H56</f>
        <v>280037533</v>
      </c>
      <c r="I56" s="27">
        <f>'[1]Tien 11T-2016'!I56</f>
        <v>188954157</v>
      </c>
      <c r="J56" s="27">
        <f>'[1]Tien 11T-2016'!J56</f>
        <v>29688506</v>
      </c>
      <c r="K56" s="27">
        <f>'[1]Tien 11T-2016'!K56</f>
        <v>20545521</v>
      </c>
      <c r="L56" s="27">
        <f>'[1]Tien 11T-2016'!L56</f>
        <v>23444</v>
      </c>
      <c r="M56" s="27">
        <f>'[1]Tien 11T-2016'!M56</f>
        <v>110060533</v>
      </c>
      <c r="N56" s="27">
        <f>'[1]Tien 11T-2016'!N56</f>
        <v>12746589</v>
      </c>
      <c r="O56" s="27">
        <f>'[1]Tien 11T-2016'!O56</f>
        <v>9006221</v>
      </c>
      <c r="P56" s="27">
        <f>'[1]Tien 11T-2016'!P56</f>
        <v>0</v>
      </c>
      <c r="Q56" s="27">
        <f>'[1]Tien 11T-2016'!Q56</f>
        <v>6883343</v>
      </c>
      <c r="R56" s="27">
        <f>'[1]Tien 11T-2016'!R56</f>
        <v>91083376</v>
      </c>
      <c r="S56" s="27">
        <f t="shared" si="6"/>
        <v>229780062</v>
      </c>
      <c r="T56" s="28">
        <f t="shared" si="7"/>
        <v>0.26597705918690107</v>
      </c>
      <c r="U56" s="29">
        <v>149891792</v>
      </c>
      <c r="V56" s="22">
        <f t="shared" si="8"/>
        <v>0</v>
      </c>
      <c r="W56" s="22">
        <f t="shared" si="9"/>
        <v>138696686</v>
      </c>
      <c r="X56" s="11">
        <v>48</v>
      </c>
      <c r="Y56" s="11">
        <v>32</v>
      </c>
      <c r="Z56" s="11">
        <v>138715907</v>
      </c>
      <c r="AA56" s="32">
        <f t="shared" si="5"/>
        <v>-0.00013856377697187965</v>
      </c>
    </row>
    <row r="57" spans="1:27" s="11" customFormat="1" ht="20.25" customHeight="1">
      <c r="A57" s="12">
        <v>43</v>
      </c>
      <c r="B57" s="13" t="str">
        <f>'[1]Tien 11T-2016'!B57</f>
        <v>Nghệ An</v>
      </c>
      <c r="C57" s="27">
        <v>613466644.5391101</v>
      </c>
      <c r="D57" s="27">
        <v>274964662</v>
      </c>
      <c r="E57" s="27">
        <v>338501982.53911006</v>
      </c>
      <c r="F57" s="27">
        <f>'[1]Tien 11T-2016'!F57</f>
        <v>36050440.772</v>
      </c>
      <c r="G57" s="27">
        <f>'[1]Tien 11T-2016'!G57</f>
        <v>0</v>
      </c>
      <c r="H57" s="27">
        <f>'[1]Tien 11T-2016'!H57</f>
        <v>613466644.46011</v>
      </c>
      <c r="I57" s="27">
        <f>'[1]Tien 11T-2016'!I57</f>
        <v>512308572.64110994</v>
      </c>
      <c r="J57" s="27">
        <f>'[1]Tien 11T-2016'!J57</f>
        <v>124073877.25299999</v>
      </c>
      <c r="K57" s="27">
        <f>'[1]Tien 11T-2016'!K57</f>
        <v>17487114.667</v>
      </c>
      <c r="L57" s="27">
        <f>'[1]Tien 11T-2016'!L57</f>
        <v>320769.83999999997</v>
      </c>
      <c r="M57" s="27">
        <f>'[1]Tien 11T-2016'!M57</f>
        <v>333170037.60310996</v>
      </c>
      <c r="N57" s="27">
        <f>'[1]Tien 11T-2016'!N57</f>
        <v>21063640.325999998</v>
      </c>
      <c r="O57" s="27">
        <f>'[1]Tien 11T-2016'!O57</f>
        <v>12385734.84</v>
      </c>
      <c r="P57" s="27">
        <f>'[1]Tien 11T-2016'!P57</f>
        <v>748440</v>
      </c>
      <c r="Q57" s="27">
        <f>'[1]Tien 11T-2016'!Q57</f>
        <v>3058958.1119999997</v>
      </c>
      <c r="R57" s="27">
        <f>'[1]Tien 11T-2016'!R57</f>
        <v>101158071.81899999</v>
      </c>
      <c r="S57" s="27">
        <f t="shared" si="6"/>
        <v>471584882.7001099</v>
      </c>
      <c r="T57" s="28">
        <f t="shared" si="7"/>
        <v>0.27694590591868373</v>
      </c>
      <c r="U57" s="29">
        <v>274964662</v>
      </c>
      <c r="V57" s="22">
        <f t="shared" si="8"/>
        <v>0</v>
      </c>
      <c r="W57" s="22">
        <f t="shared" si="9"/>
        <v>370426810.8811099</v>
      </c>
      <c r="X57" s="11">
        <v>40</v>
      </c>
      <c r="Y57" s="11">
        <v>29</v>
      </c>
      <c r="Z57" s="11">
        <v>224223343</v>
      </c>
      <c r="AA57" s="32">
        <f t="shared" si="5"/>
        <v>0.6520439215871913</v>
      </c>
    </row>
    <row r="58" spans="1:27" s="11" customFormat="1" ht="20.25" customHeight="1">
      <c r="A58" s="14">
        <v>44</v>
      </c>
      <c r="B58" s="13" t="str">
        <f>'[1]Tien 11T-2016'!B58</f>
        <v>Phú Thọ</v>
      </c>
      <c r="C58" s="27">
        <v>488555426.013</v>
      </c>
      <c r="D58" s="27">
        <v>221204494.194</v>
      </c>
      <c r="E58" s="27">
        <v>267350931.819</v>
      </c>
      <c r="F58" s="27">
        <f>'[1]Tien 11T-2016'!F58</f>
        <v>18961643.355</v>
      </c>
      <c r="G58" s="27">
        <f>'[1]Tien 11T-2016'!G58</f>
        <v>32062348</v>
      </c>
      <c r="H58" s="27">
        <f>'[1]Tien 11T-2016'!H58</f>
        <v>469593782.658</v>
      </c>
      <c r="I58" s="27">
        <f>'[1]Tien 11T-2016'!I58</f>
        <v>324477242.039</v>
      </c>
      <c r="J58" s="27">
        <f>'[1]Tien 11T-2016'!J58</f>
        <v>61299475.653</v>
      </c>
      <c r="K58" s="27">
        <f>'[1]Tien 11T-2016'!K58</f>
        <v>9781417.407</v>
      </c>
      <c r="L58" s="27">
        <f>'[1]Tien 11T-2016'!L58</f>
        <v>135282</v>
      </c>
      <c r="M58" s="27">
        <f>'[1]Tien 11T-2016'!M58</f>
        <v>239410658.355</v>
      </c>
      <c r="N58" s="27">
        <f>'[1]Tien 11T-2016'!N58</f>
        <v>7292966.624</v>
      </c>
      <c r="O58" s="27">
        <f>'[1]Tien 11T-2016'!O58</f>
        <v>2846663</v>
      </c>
      <c r="P58" s="27">
        <f>'[1]Tien 11T-2016'!P58</f>
        <v>0</v>
      </c>
      <c r="Q58" s="27">
        <f>'[1]Tien 11T-2016'!Q58</f>
        <v>3710779</v>
      </c>
      <c r="R58" s="27">
        <f>'[1]Tien 11T-2016'!R58</f>
        <v>145116540.61900002</v>
      </c>
      <c r="S58" s="27">
        <f t="shared" si="6"/>
        <v>398377607.59800005</v>
      </c>
      <c r="T58" s="28">
        <f t="shared" si="7"/>
        <v>0.21947972256075912</v>
      </c>
      <c r="U58" s="29">
        <v>221204494.194</v>
      </c>
      <c r="V58" s="22">
        <f t="shared" si="8"/>
        <v>0</v>
      </c>
      <c r="W58" s="22">
        <f t="shared" si="9"/>
        <v>253261066.979</v>
      </c>
      <c r="X58" s="11">
        <v>43</v>
      </c>
      <c r="Y58" s="11">
        <v>48</v>
      </c>
      <c r="Z58" s="11">
        <v>183330253.067</v>
      </c>
      <c r="AA58" s="32">
        <f t="shared" si="5"/>
        <v>0.3814472120236644</v>
      </c>
    </row>
    <row r="59" spans="1:27" s="11" customFormat="1" ht="20.25" customHeight="1">
      <c r="A59" s="12">
        <v>45</v>
      </c>
      <c r="B59" s="13" t="str">
        <f>'[1]Tien 11T-2016'!B59</f>
        <v>Phú Yên</v>
      </c>
      <c r="C59" s="27">
        <v>468022147</v>
      </c>
      <c r="D59" s="27">
        <v>216299300</v>
      </c>
      <c r="E59" s="27">
        <v>251722847</v>
      </c>
      <c r="F59" s="27">
        <f>'[1]Tien 11T-2016'!F59</f>
        <v>111298604</v>
      </c>
      <c r="G59" s="27">
        <f>'[1]Tien 11T-2016'!G59</f>
        <v>0</v>
      </c>
      <c r="H59" s="27">
        <f>'[1]Tien 11T-2016'!H59</f>
        <v>357097981</v>
      </c>
      <c r="I59" s="27">
        <f>'[1]Tien 11T-2016'!I59</f>
        <v>285690906</v>
      </c>
      <c r="J59" s="27">
        <f>'[1]Tien 11T-2016'!J59</f>
        <v>50396947</v>
      </c>
      <c r="K59" s="27">
        <f>'[1]Tien 11T-2016'!K59</f>
        <v>27426233</v>
      </c>
      <c r="L59" s="27">
        <f>'[1]Tien 11T-2016'!L59</f>
        <v>173908</v>
      </c>
      <c r="M59" s="27">
        <f>'[1]Tien 11T-2016'!M59</f>
        <v>196151588</v>
      </c>
      <c r="N59" s="27">
        <f>'[1]Tien 11T-2016'!N59</f>
        <v>3890659</v>
      </c>
      <c r="O59" s="27">
        <f>'[1]Tien 11T-2016'!O59</f>
        <v>3824679</v>
      </c>
      <c r="P59" s="27">
        <f>'[1]Tien 11T-2016'!P59</f>
        <v>0</v>
      </c>
      <c r="Q59" s="27">
        <f>'[1]Tien 11T-2016'!Q59</f>
        <v>3826892</v>
      </c>
      <c r="R59" s="27">
        <f>'[1]Tien 11T-2016'!R59</f>
        <v>71407075</v>
      </c>
      <c r="S59" s="27">
        <f t="shared" si="6"/>
        <v>279100893</v>
      </c>
      <c r="T59" s="28">
        <f t="shared" si="7"/>
        <v>0.27301214831108417</v>
      </c>
      <c r="U59" s="29">
        <v>216299300</v>
      </c>
      <c r="V59" s="22">
        <f t="shared" si="8"/>
        <v>0</v>
      </c>
      <c r="W59" s="22">
        <f t="shared" si="9"/>
        <v>207693818</v>
      </c>
      <c r="X59" s="11">
        <v>44</v>
      </c>
      <c r="Y59" s="11">
        <v>30</v>
      </c>
      <c r="Z59" s="11">
        <v>169261224</v>
      </c>
      <c r="AA59" s="32">
        <f t="shared" si="5"/>
        <v>0.22706082995122379</v>
      </c>
    </row>
    <row r="60" spans="1:27" s="11" customFormat="1" ht="20.25" customHeight="1">
      <c r="A60" s="14">
        <v>46</v>
      </c>
      <c r="B60" s="13" t="str">
        <f>'[1]Tien 11T-2016'!B60</f>
        <v>Quảng Bình</v>
      </c>
      <c r="C60" s="27">
        <v>273655811</v>
      </c>
      <c r="D60" s="27">
        <v>101760358</v>
      </c>
      <c r="E60" s="27">
        <v>171895453</v>
      </c>
      <c r="F60" s="27">
        <f>'[1]Tien 11T-2016'!F60</f>
        <v>6230121</v>
      </c>
      <c r="G60" s="27">
        <f>'[1]Tien 11T-2016'!G60</f>
        <v>0</v>
      </c>
      <c r="H60" s="27">
        <f>'[1]Tien 11T-2016'!H60</f>
        <v>267425890</v>
      </c>
      <c r="I60" s="27">
        <f>'[1]Tien 11T-2016'!I60</f>
        <v>145459629</v>
      </c>
      <c r="J60" s="27">
        <f>'[1]Tien 11T-2016'!J60</f>
        <v>32772904</v>
      </c>
      <c r="K60" s="27">
        <f>'[1]Tien 11T-2016'!K60</f>
        <v>3815289</v>
      </c>
      <c r="L60" s="27">
        <f>'[1]Tien 11T-2016'!L60</f>
        <v>115385</v>
      </c>
      <c r="M60" s="27">
        <f>'[1]Tien 11T-2016'!M60</f>
        <v>100040255</v>
      </c>
      <c r="N60" s="27">
        <f>'[1]Tien 11T-2016'!N60</f>
        <v>3620776</v>
      </c>
      <c r="O60" s="27">
        <f>'[1]Tien 11T-2016'!O60</f>
        <v>3647223</v>
      </c>
      <c r="P60" s="27">
        <f>'[1]Tien 11T-2016'!P60</f>
        <v>0</v>
      </c>
      <c r="Q60" s="27">
        <f>'[1]Tien 11T-2016'!Q60</f>
        <v>1447797</v>
      </c>
      <c r="R60" s="27">
        <f>'[1]Tien 11T-2016'!R60</f>
        <v>121966261</v>
      </c>
      <c r="S60" s="27">
        <f t="shared" si="6"/>
        <v>230722312</v>
      </c>
      <c r="T60" s="28">
        <f t="shared" si="7"/>
        <v>0.25232828003431795</v>
      </c>
      <c r="U60" s="29">
        <v>101760358</v>
      </c>
      <c r="V60" s="22">
        <f t="shared" si="8"/>
        <v>0</v>
      </c>
      <c r="W60" s="22">
        <f t="shared" si="9"/>
        <v>108756051</v>
      </c>
      <c r="X60" s="11">
        <v>50</v>
      </c>
      <c r="Y60" s="11">
        <v>38</v>
      </c>
      <c r="Z60" s="11">
        <v>95050195</v>
      </c>
      <c r="AA60" s="32">
        <f t="shared" si="5"/>
        <v>0.1441959798188736</v>
      </c>
    </row>
    <row r="61" spans="1:27" s="11" customFormat="1" ht="20.25" customHeight="1">
      <c r="A61" s="12">
        <v>47</v>
      </c>
      <c r="B61" s="13" t="str">
        <f>'[1]Tien 11T-2016'!B61</f>
        <v>Quảng Nam</v>
      </c>
      <c r="C61" s="27">
        <v>1608092300.5180001</v>
      </c>
      <c r="D61" s="27">
        <v>1047271116.2830001</v>
      </c>
      <c r="E61" s="27">
        <v>560821184.235</v>
      </c>
      <c r="F61" s="27">
        <f>'[1]Tien 11T-2016'!F61</f>
        <v>19386523.36</v>
      </c>
      <c r="G61" s="27">
        <f>'[1]Tien 11T-2016'!G61</f>
        <v>16083007</v>
      </c>
      <c r="H61" s="27">
        <f>'[1]Tien 11T-2016'!H61</f>
        <v>1588865276.4229999</v>
      </c>
      <c r="I61" s="27">
        <f>'[1]Tien 11T-2016'!I61</f>
        <v>1503416252.191</v>
      </c>
      <c r="J61" s="27">
        <f>'[1]Tien 11T-2016'!J61</f>
        <v>536880515.286</v>
      </c>
      <c r="K61" s="27">
        <f>'[1]Tien 11T-2016'!K61</f>
        <v>21413098.145</v>
      </c>
      <c r="L61" s="27">
        <f>'[1]Tien 11T-2016'!L61</f>
        <v>88556</v>
      </c>
      <c r="M61" s="27">
        <f>'[1]Tien 11T-2016'!M61</f>
        <v>931645727.96</v>
      </c>
      <c r="N61" s="27">
        <f>'[1]Tien 11T-2016'!N61</f>
        <v>1916937.8</v>
      </c>
      <c r="O61" s="27">
        <f>'[1]Tien 11T-2016'!O61</f>
        <v>9410201</v>
      </c>
      <c r="P61" s="27">
        <f>'[1]Tien 11T-2016'!P61</f>
        <v>0</v>
      </c>
      <c r="Q61" s="27">
        <f>'[1]Tien 11T-2016'!Q61</f>
        <v>2061216</v>
      </c>
      <c r="R61" s="27">
        <f>'[1]Tien 11T-2016'!R61</f>
        <v>85449024.23200001</v>
      </c>
      <c r="S61" s="27">
        <f t="shared" si="6"/>
        <v>1030483106.992</v>
      </c>
      <c r="T61" s="28">
        <f t="shared" si="7"/>
        <v>0.3714088953190729</v>
      </c>
      <c r="U61" s="29">
        <v>1047271116.2830001</v>
      </c>
      <c r="V61" s="22">
        <f t="shared" si="8"/>
        <v>0</v>
      </c>
      <c r="W61" s="22">
        <f t="shared" si="9"/>
        <v>945034082.76</v>
      </c>
      <c r="X61" s="11">
        <v>15</v>
      </c>
      <c r="Y61" s="11">
        <v>11</v>
      </c>
      <c r="Z61" s="11">
        <v>1027809880.689</v>
      </c>
      <c r="AA61" s="32">
        <f t="shared" si="5"/>
        <v>-0.08053609863480846</v>
      </c>
    </row>
    <row r="62" spans="1:27" s="11" customFormat="1" ht="20.25" customHeight="1">
      <c r="A62" s="14">
        <v>48</v>
      </c>
      <c r="B62" s="13" t="str">
        <f>'[1]Tien 11T-2016'!B62</f>
        <v>Quảng Ninh</v>
      </c>
      <c r="C62" s="27">
        <v>1467451633.01</v>
      </c>
      <c r="D62" s="27">
        <v>662041520.646</v>
      </c>
      <c r="E62" s="27">
        <v>805410112.364</v>
      </c>
      <c r="F62" s="27">
        <f>'[1]Tien 11T-2016'!F62</f>
        <v>72400193</v>
      </c>
      <c r="G62" s="27">
        <f>'[1]Tien 11T-2016'!G62</f>
        <v>71458</v>
      </c>
      <c r="H62" s="27">
        <f>'[1]Tien 11T-2016'!H62</f>
        <v>1395051440.0100002</v>
      </c>
      <c r="I62" s="27">
        <f>'[1]Tien 11T-2016'!I62</f>
        <v>1270145453.0100002</v>
      </c>
      <c r="J62" s="27">
        <f>'[1]Tien 11T-2016'!J62</f>
        <v>224065370.5</v>
      </c>
      <c r="K62" s="27">
        <f>'[1]Tien 11T-2016'!K62</f>
        <v>24509257</v>
      </c>
      <c r="L62" s="27">
        <f>'[1]Tien 11T-2016'!L62</f>
        <v>269503</v>
      </c>
      <c r="M62" s="27">
        <f>'[1]Tien 11T-2016'!M62</f>
        <v>853466617.5100001</v>
      </c>
      <c r="N62" s="27">
        <f>'[1]Tien 11T-2016'!N62</f>
        <v>147768918</v>
      </c>
      <c r="O62" s="27">
        <f>'[1]Tien 11T-2016'!O62</f>
        <v>10913137</v>
      </c>
      <c r="P62" s="27">
        <f>'[1]Tien 11T-2016'!P62</f>
        <v>0</v>
      </c>
      <c r="Q62" s="27">
        <f>'[1]Tien 11T-2016'!Q62</f>
        <v>9152650</v>
      </c>
      <c r="R62" s="27">
        <f>'[1]Tien 11T-2016'!R62</f>
        <v>124905987</v>
      </c>
      <c r="S62" s="27">
        <f t="shared" si="6"/>
        <v>1146207309.5100002</v>
      </c>
      <c r="T62" s="28">
        <f t="shared" si="7"/>
        <v>0.1959178217819757</v>
      </c>
      <c r="U62" s="29">
        <v>662041520.646</v>
      </c>
      <c r="V62" s="22">
        <f t="shared" si="8"/>
        <v>0</v>
      </c>
      <c r="W62" s="22">
        <f t="shared" si="9"/>
        <v>1021301322.5100001</v>
      </c>
      <c r="X62" s="11">
        <v>16</v>
      </c>
      <c r="Y62" s="11">
        <v>55</v>
      </c>
      <c r="Z62" s="11">
        <v>623907823.646</v>
      </c>
      <c r="AA62" s="32">
        <f t="shared" si="5"/>
        <v>0.6369426440939739</v>
      </c>
    </row>
    <row r="63" spans="1:27" s="11" customFormat="1" ht="20.25" customHeight="1">
      <c r="A63" s="12">
        <v>49</v>
      </c>
      <c r="B63" s="13" t="str">
        <f>'[1]Tien 11T-2016'!B63</f>
        <v>Quảng Ngãi</v>
      </c>
      <c r="C63" s="27">
        <v>758517696</v>
      </c>
      <c r="D63" s="27">
        <v>275052868</v>
      </c>
      <c r="E63" s="27">
        <v>483464828</v>
      </c>
      <c r="F63" s="27">
        <f>'[1]Tien 11T-2016'!F63</f>
        <v>22209561</v>
      </c>
      <c r="G63" s="27">
        <f>'[1]Tien 11T-2016'!G63</f>
        <v>0</v>
      </c>
      <c r="H63" s="27">
        <f>'[1]Tien 11T-2016'!H63</f>
        <v>736308135</v>
      </c>
      <c r="I63" s="27">
        <f>'[1]Tien 11T-2016'!I63</f>
        <v>589993248</v>
      </c>
      <c r="J63" s="27">
        <f>'[1]Tien 11T-2016'!J63</f>
        <v>116841915</v>
      </c>
      <c r="K63" s="27">
        <f>'[1]Tien 11T-2016'!K63</f>
        <v>41695670</v>
      </c>
      <c r="L63" s="27">
        <f>'[1]Tien 11T-2016'!L63</f>
        <v>20732</v>
      </c>
      <c r="M63" s="27">
        <f>'[1]Tien 11T-2016'!M63</f>
        <v>421033262</v>
      </c>
      <c r="N63" s="27">
        <f>'[1]Tien 11T-2016'!N63</f>
        <v>1448176</v>
      </c>
      <c r="O63" s="27">
        <f>'[1]Tien 11T-2016'!O63</f>
        <v>5411186</v>
      </c>
      <c r="P63" s="27">
        <f>'[1]Tien 11T-2016'!P63</f>
        <v>0</v>
      </c>
      <c r="Q63" s="27">
        <f>'[1]Tien 11T-2016'!Q63</f>
        <v>3542307</v>
      </c>
      <c r="R63" s="27">
        <f>'[1]Tien 11T-2016'!R63</f>
        <v>146314887</v>
      </c>
      <c r="S63" s="27">
        <f t="shared" si="6"/>
        <v>577749818</v>
      </c>
      <c r="T63" s="28">
        <f t="shared" si="7"/>
        <v>0.26874598571677216</v>
      </c>
      <c r="U63" s="29">
        <v>275052868</v>
      </c>
      <c r="V63" s="22">
        <f t="shared" si="8"/>
        <v>0</v>
      </c>
      <c r="W63" s="22">
        <f t="shared" si="9"/>
        <v>431434931</v>
      </c>
      <c r="X63" s="11">
        <v>32</v>
      </c>
      <c r="Y63" s="11">
        <v>31</v>
      </c>
      <c r="Z63" s="11">
        <v>244097384</v>
      </c>
      <c r="AA63" s="32">
        <f t="shared" si="5"/>
        <v>0.7674705231580852</v>
      </c>
    </row>
    <row r="64" spans="1:27" s="11" customFormat="1" ht="20.25" customHeight="1">
      <c r="A64" s="14">
        <v>50</v>
      </c>
      <c r="B64" s="13" t="str">
        <f>'[1]Tien 11T-2016'!B64</f>
        <v>Quảng Trị</v>
      </c>
      <c r="C64" s="27">
        <v>245105560</v>
      </c>
      <c r="D64" s="27">
        <v>50752935</v>
      </c>
      <c r="E64" s="27">
        <v>194352625</v>
      </c>
      <c r="F64" s="27">
        <f>'[1]Tien 11T-2016'!F64</f>
        <v>15890733</v>
      </c>
      <c r="G64" s="27">
        <f>'[1]Tien 11T-2016'!G64</f>
        <v>0</v>
      </c>
      <c r="H64" s="27">
        <f>'[1]Tien 11T-2016'!H64</f>
        <v>229214827</v>
      </c>
      <c r="I64" s="27">
        <f>'[1]Tien 11T-2016'!I64</f>
        <v>142730514</v>
      </c>
      <c r="J64" s="27">
        <f>'[1]Tien 11T-2016'!J64</f>
        <v>35064280</v>
      </c>
      <c r="K64" s="27">
        <f>'[1]Tien 11T-2016'!K64</f>
        <v>4994606</v>
      </c>
      <c r="L64" s="27">
        <f>'[1]Tien 11T-2016'!L64</f>
        <v>8991</v>
      </c>
      <c r="M64" s="27">
        <f>'[1]Tien 11T-2016'!M64</f>
        <v>96296000</v>
      </c>
      <c r="N64" s="27">
        <f>'[1]Tien 11T-2016'!N64</f>
        <v>868892</v>
      </c>
      <c r="O64" s="27">
        <f>'[1]Tien 11T-2016'!O64</f>
        <v>4561780</v>
      </c>
      <c r="P64" s="27">
        <f>'[1]Tien 11T-2016'!P64</f>
        <v>0</v>
      </c>
      <c r="Q64" s="27">
        <f>'[1]Tien 11T-2016'!Q64</f>
        <v>935965</v>
      </c>
      <c r="R64" s="27">
        <f>'[1]Tien 11T-2016'!R64</f>
        <v>86484313</v>
      </c>
      <c r="S64" s="27">
        <f t="shared" si="6"/>
        <v>189146950</v>
      </c>
      <c r="T64" s="28">
        <f t="shared" si="7"/>
        <v>0.28072397329137344</v>
      </c>
      <c r="U64" s="29">
        <v>50752935</v>
      </c>
      <c r="V64" s="22">
        <f t="shared" si="8"/>
        <v>0</v>
      </c>
      <c r="W64" s="22">
        <f t="shared" si="9"/>
        <v>102662637</v>
      </c>
      <c r="X64" s="11">
        <v>51</v>
      </c>
      <c r="Y64" s="11">
        <v>28</v>
      </c>
      <c r="Z64" s="11">
        <v>42991657</v>
      </c>
      <c r="AA64" s="32">
        <f t="shared" si="5"/>
        <v>1.3879665070829905</v>
      </c>
    </row>
    <row r="65" spans="1:27" s="11" customFormat="1" ht="20.25" customHeight="1">
      <c r="A65" s="12">
        <v>51</v>
      </c>
      <c r="B65" s="13" t="str">
        <f>'[1]Tien 11T-2016'!B65</f>
        <v>Sóc Trăng</v>
      </c>
      <c r="C65" s="27">
        <v>1107620443</v>
      </c>
      <c r="D65" s="27">
        <v>689837390.636</v>
      </c>
      <c r="E65" s="27">
        <v>417783052.36399996</v>
      </c>
      <c r="F65" s="27">
        <f>'[1]Tien 11T-2016'!F65</f>
        <v>29227336</v>
      </c>
      <c r="G65" s="27">
        <f>'[1]Tien 11T-2016'!G65</f>
        <v>323867</v>
      </c>
      <c r="H65" s="27">
        <f>'[1]Tien 11T-2016'!H65</f>
        <v>1078393107</v>
      </c>
      <c r="I65" s="27">
        <f>'[1]Tien 11T-2016'!I65</f>
        <v>1034022236</v>
      </c>
      <c r="J65" s="27">
        <f>'[1]Tien 11T-2016'!J65</f>
        <v>148660945</v>
      </c>
      <c r="K65" s="27">
        <f>'[1]Tien 11T-2016'!K65</f>
        <v>69127648</v>
      </c>
      <c r="L65" s="27">
        <f>'[1]Tien 11T-2016'!L65</f>
        <v>2625</v>
      </c>
      <c r="M65" s="27">
        <f>'[1]Tien 11T-2016'!M65</f>
        <v>715752866</v>
      </c>
      <c r="N65" s="27">
        <f>'[1]Tien 11T-2016'!N65</f>
        <v>91930154</v>
      </c>
      <c r="O65" s="27">
        <f>'[1]Tien 11T-2016'!O65</f>
        <v>1447838</v>
      </c>
      <c r="P65" s="27">
        <f>'[1]Tien 11T-2016'!P65</f>
        <v>0</v>
      </c>
      <c r="Q65" s="27">
        <f>'[1]Tien 11T-2016'!Q65</f>
        <v>7100160</v>
      </c>
      <c r="R65" s="27">
        <f>'[1]Tien 11T-2016'!R65</f>
        <v>44370871</v>
      </c>
      <c r="S65" s="27">
        <f t="shared" si="6"/>
        <v>860601889</v>
      </c>
      <c r="T65" s="28">
        <f t="shared" si="7"/>
        <v>0.2106252751802525</v>
      </c>
      <c r="U65" s="29">
        <v>689837390.636</v>
      </c>
      <c r="V65" s="22">
        <f t="shared" si="8"/>
        <v>0</v>
      </c>
      <c r="W65" s="22">
        <f t="shared" si="9"/>
        <v>816231018</v>
      </c>
      <c r="X65" s="11">
        <v>27</v>
      </c>
      <c r="Y65" s="11">
        <v>52</v>
      </c>
      <c r="Z65" s="11">
        <v>677933191</v>
      </c>
      <c r="AA65" s="32">
        <f t="shared" si="5"/>
        <v>0.20399919761414956</v>
      </c>
    </row>
    <row r="66" spans="1:27" s="11" customFormat="1" ht="20.25" customHeight="1">
      <c r="A66" s="14">
        <v>52</v>
      </c>
      <c r="B66" s="13" t="str">
        <f>'[1]Tien 11T-2016'!B66</f>
        <v>Sơn La</v>
      </c>
      <c r="C66" s="27">
        <v>199255575</v>
      </c>
      <c r="D66" s="27">
        <v>74750314</v>
      </c>
      <c r="E66" s="27">
        <v>124505261</v>
      </c>
      <c r="F66" s="27">
        <f>'[1]Tien 11T-2016'!F66</f>
        <v>2110690</v>
      </c>
      <c r="G66" s="27">
        <f>'[1]Tien 11T-2016'!G66</f>
        <v>0</v>
      </c>
      <c r="H66" s="27">
        <f>'[1]Tien 11T-2016'!H66</f>
        <v>197144885</v>
      </c>
      <c r="I66" s="27">
        <f>'[1]Tien 11T-2016'!I66</f>
        <v>150254459</v>
      </c>
      <c r="J66" s="27">
        <f>'[1]Tien 11T-2016'!J66</f>
        <v>28411818</v>
      </c>
      <c r="K66" s="27">
        <f>'[1]Tien 11T-2016'!K66</f>
        <v>14241383</v>
      </c>
      <c r="L66" s="27">
        <f>'[1]Tien 11T-2016'!L66</f>
        <v>528458</v>
      </c>
      <c r="M66" s="27">
        <f>'[1]Tien 11T-2016'!M66</f>
        <v>103556283</v>
      </c>
      <c r="N66" s="27">
        <f>'[1]Tien 11T-2016'!N66</f>
        <v>264906</v>
      </c>
      <c r="O66" s="27">
        <f>'[1]Tien 11T-2016'!O66</f>
        <v>2991645</v>
      </c>
      <c r="P66" s="27">
        <f>'[1]Tien 11T-2016'!P66</f>
        <v>0</v>
      </c>
      <c r="Q66" s="27">
        <f>'[1]Tien 11T-2016'!Q66</f>
        <v>259966</v>
      </c>
      <c r="R66" s="27">
        <f>'[1]Tien 11T-2016'!R66</f>
        <v>46890426</v>
      </c>
      <c r="S66" s="27">
        <f t="shared" si="6"/>
        <v>153963226</v>
      </c>
      <c r="T66" s="28">
        <f t="shared" si="7"/>
        <v>0.2873901998475799</v>
      </c>
      <c r="U66" s="29">
        <v>74750314</v>
      </c>
      <c r="V66" s="22">
        <f t="shared" si="8"/>
        <v>0</v>
      </c>
      <c r="W66" s="22">
        <f t="shared" si="9"/>
        <v>107072800</v>
      </c>
      <c r="X66" s="11">
        <v>53</v>
      </c>
      <c r="Y66" s="11">
        <v>24</v>
      </c>
      <c r="Z66" s="11">
        <v>39293738</v>
      </c>
      <c r="AA66" s="32">
        <f t="shared" si="5"/>
        <v>1.7249329142470486</v>
      </c>
    </row>
    <row r="67" spans="1:27" s="11" customFormat="1" ht="20.25" customHeight="1">
      <c r="A67" s="12">
        <v>53</v>
      </c>
      <c r="B67" s="13" t="str">
        <f>'[1]Tien 11T-2016'!B67</f>
        <v>Tây Ninh</v>
      </c>
      <c r="C67" s="27">
        <v>1855802527</v>
      </c>
      <c r="D67" s="27">
        <v>1132024780</v>
      </c>
      <c r="E67" s="27">
        <v>723777747</v>
      </c>
      <c r="F67" s="27">
        <f>'[1]Tien 11T-2016'!F67</f>
        <v>57813380</v>
      </c>
      <c r="G67" s="27">
        <f>'[1]Tien 11T-2016'!G67</f>
        <v>2345721</v>
      </c>
      <c r="H67" s="27">
        <f>'[1]Tien 11T-2016'!H67</f>
        <v>1797989147</v>
      </c>
      <c r="I67" s="27">
        <f>'[1]Tien 11T-2016'!I67</f>
        <v>1389085550</v>
      </c>
      <c r="J67" s="27">
        <f>'[1]Tien 11T-2016'!J67</f>
        <v>244183473</v>
      </c>
      <c r="K67" s="27">
        <f>'[1]Tien 11T-2016'!K67</f>
        <v>59529033</v>
      </c>
      <c r="L67" s="27">
        <f>'[1]Tien 11T-2016'!L67</f>
        <v>35045</v>
      </c>
      <c r="M67" s="27">
        <f>'[1]Tien 11T-2016'!M67</f>
        <v>924728297</v>
      </c>
      <c r="N67" s="27">
        <f>'[1]Tien 11T-2016'!N67</f>
        <v>45568033</v>
      </c>
      <c r="O67" s="27">
        <f>'[1]Tien 11T-2016'!O67</f>
        <v>12186612</v>
      </c>
      <c r="P67" s="27">
        <f>'[1]Tien 11T-2016'!P67</f>
        <v>0</v>
      </c>
      <c r="Q67" s="27">
        <f>'[1]Tien 11T-2016'!Q67</f>
        <v>102855057</v>
      </c>
      <c r="R67" s="27">
        <f>'[1]Tien 11T-2016'!R67</f>
        <v>408903597</v>
      </c>
      <c r="S67" s="27">
        <f t="shared" si="6"/>
        <v>1494241596</v>
      </c>
      <c r="T67" s="28">
        <f t="shared" si="7"/>
        <v>0.218667274308627</v>
      </c>
      <c r="U67" s="29">
        <v>1132024780</v>
      </c>
      <c r="V67" s="22">
        <f t="shared" si="8"/>
        <v>0</v>
      </c>
      <c r="W67" s="22">
        <f t="shared" si="9"/>
        <v>1085337999</v>
      </c>
      <c r="X67" s="11">
        <v>13</v>
      </c>
      <c r="Y67" s="11">
        <v>49</v>
      </c>
      <c r="Z67" s="11">
        <v>1055993225</v>
      </c>
      <c r="AA67" s="32">
        <f t="shared" si="5"/>
        <v>0.02778879002751178</v>
      </c>
    </row>
    <row r="68" spans="1:27" s="11" customFormat="1" ht="20.25" customHeight="1">
      <c r="A68" s="14">
        <v>54</v>
      </c>
      <c r="B68" s="13" t="str">
        <f>'[1]Tien 11T-2016'!B68</f>
        <v>Tiền Giang</v>
      </c>
      <c r="C68" s="27">
        <v>1891589001.9569998</v>
      </c>
      <c r="D68" s="27">
        <v>912113015.8180001</v>
      </c>
      <c r="E68" s="27">
        <v>979475986.1389997</v>
      </c>
      <c r="F68" s="27">
        <f>'[1]Tien 11T-2016'!F68</f>
        <v>194305535.659</v>
      </c>
      <c r="G68" s="27">
        <f>'[1]Tien 11T-2016'!G68</f>
        <v>8120176.891</v>
      </c>
      <c r="H68" s="27">
        <f>'[1]Tien 11T-2016'!H68</f>
        <v>1697283466.2979999</v>
      </c>
      <c r="I68" s="27">
        <f>'[1]Tien 11T-2016'!I68</f>
        <v>1229067513.838</v>
      </c>
      <c r="J68" s="27">
        <f>'[1]Tien 11T-2016'!J68</f>
        <v>232051435.00700003</v>
      </c>
      <c r="K68" s="27">
        <f>'[1]Tien 11T-2016'!K68</f>
        <v>70711480.047</v>
      </c>
      <c r="L68" s="27">
        <f>'[1]Tien 11T-2016'!L68</f>
        <v>7525</v>
      </c>
      <c r="M68" s="27">
        <f>'[1]Tien 11T-2016'!M68</f>
        <v>790873216.8989999</v>
      </c>
      <c r="N68" s="27">
        <f>'[1]Tien 11T-2016'!N68</f>
        <v>66722197.8</v>
      </c>
      <c r="O68" s="27">
        <f>'[1]Tien 11T-2016'!O68</f>
        <v>12265282.196</v>
      </c>
      <c r="P68" s="27">
        <f>'[1]Tien 11T-2016'!P68</f>
        <v>0</v>
      </c>
      <c r="Q68" s="27">
        <f>'[1]Tien 11T-2016'!Q68</f>
        <v>56436376.889</v>
      </c>
      <c r="R68" s="27">
        <f>'[1]Tien 11T-2016'!R68</f>
        <v>468215952.4599998</v>
      </c>
      <c r="S68" s="27">
        <f t="shared" si="6"/>
        <v>1394513026.2439997</v>
      </c>
      <c r="T68" s="28">
        <f t="shared" si="7"/>
        <v>0.24634158550700033</v>
      </c>
      <c r="U68" s="29">
        <v>912113015.8180001</v>
      </c>
      <c r="V68" s="22">
        <f t="shared" si="8"/>
        <v>0</v>
      </c>
      <c r="W68" s="22">
        <f t="shared" si="9"/>
        <v>926297073.7839999</v>
      </c>
      <c r="X68" s="11">
        <v>12</v>
      </c>
      <c r="Y68" s="11">
        <v>42</v>
      </c>
      <c r="Z68" s="11">
        <v>856488168.404</v>
      </c>
      <c r="AA68" s="32">
        <f t="shared" si="5"/>
        <v>0.08150597749655247</v>
      </c>
    </row>
    <row r="69" spans="1:27" s="11" customFormat="1" ht="20.25" customHeight="1">
      <c r="A69" s="12">
        <v>55</v>
      </c>
      <c r="B69" s="13" t="str">
        <f>'[1]Tien 11T-2016'!B69</f>
        <v>TT Huế</v>
      </c>
      <c r="C69" s="27">
        <v>646270660</v>
      </c>
      <c r="D69" s="27">
        <v>442995197</v>
      </c>
      <c r="E69" s="27">
        <v>203275463</v>
      </c>
      <c r="F69" s="27">
        <f>'[1]Tien 11T-2016'!F69</f>
        <v>49981530</v>
      </c>
      <c r="G69" s="27">
        <f>'[1]Tien 11T-2016'!G69</f>
        <v>0</v>
      </c>
      <c r="H69" s="27">
        <f>'[1]Tien 11T-2016'!H69</f>
        <v>596289130</v>
      </c>
      <c r="I69" s="27">
        <f>'[1]Tien 11T-2016'!I69</f>
        <v>556067149</v>
      </c>
      <c r="J69" s="27">
        <f>'[1]Tien 11T-2016'!J69</f>
        <v>69779713</v>
      </c>
      <c r="K69" s="27">
        <f>'[1]Tien 11T-2016'!K69</f>
        <v>4586817</v>
      </c>
      <c r="L69" s="27">
        <f>'[1]Tien 11T-2016'!L69</f>
        <v>1000</v>
      </c>
      <c r="M69" s="27">
        <f>'[1]Tien 11T-2016'!M69</f>
        <v>376576454</v>
      </c>
      <c r="N69" s="27">
        <f>'[1]Tien 11T-2016'!N69</f>
        <v>61268012</v>
      </c>
      <c r="O69" s="27">
        <f>'[1]Tien 11T-2016'!O69</f>
        <v>2244584</v>
      </c>
      <c r="P69" s="27">
        <f>'[1]Tien 11T-2016'!P69</f>
        <v>0</v>
      </c>
      <c r="Q69" s="27">
        <f>'[1]Tien 11T-2016'!Q69</f>
        <v>41610569</v>
      </c>
      <c r="R69" s="27">
        <f>'[1]Tien 11T-2016'!R69</f>
        <v>40221981</v>
      </c>
      <c r="S69" s="27">
        <f t="shared" si="6"/>
        <v>521921600</v>
      </c>
      <c r="T69" s="28">
        <f t="shared" si="7"/>
        <v>0.13373839856164565</v>
      </c>
      <c r="U69" s="29">
        <v>442995197</v>
      </c>
      <c r="V69" s="22">
        <f t="shared" si="8"/>
        <v>0</v>
      </c>
      <c r="W69" s="22">
        <f t="shared" si="9"/>
        <v>481699619</v>
      </c>
      <c r="X69" s="11">
        <v>38</v>
      </c>
      <c r="Y69" s="11">
        <v>59</v>
      </c>
      <c r="Z69" s="11">
        <v>436105776</v>
      </c>
      <c r="AA69" s="32">
        <f t="shared" si="5"/>
        <v>0.1045476705632993</v>
      </c>
    </row>
    <row r="70" spans="1:27" s="11" customFormat="1" ht="20.25" customHeight="1">
      <c r="A70" s="14">
        <v>56</v>
      </c>
      <c r="B70" s="13" t="str">
        <f>'[1]Tien 11T-2016'!B70</f>
        <v>Tuyên Quang</v>
      </c>
      <c r="C70" s="27">
        <v>102726233</v>
      </c>
      <c r="D70" s="27">
        <v>51051957</v>
      </c>
      <c r="E70" s="27">
        <v>51674276</v>
      </c>
      <c r="F70" s="27">
        <f>'[1]Tien 11T-2016'!F70</f>
        <v>3589738</v>
      </c>
      <c r="G70" s="27">
        <f>'[1]Tien 11T-2016'!G70</f>
        <v>0</v>
      </c>
      <c r="H70" s="27">
        <f>'[1]Tien 11T-2016'!H70</f>
        <v>99136495</v>
      </c>
      <c r="I70" s="27">
        <f>'[1]Tien 11T-2016'!I70</f>
        <v>74066833</v>
      </c>
      <c r="J70" s="27">
        <f>'[1]Tien 11T-2016'!J70</f>
        <v>14821092</v>
      </c>
      <c r="K70" s="27">
        <f>'[1]Tien 11T-2016'!K70</f>
        <v>4615216</v>
      </c>
      <c r="L70" s="27">
        <f>'[1]Tien 11T-2016'!L70</f>
        <v>168875</v>
      </c>
      <c r="M70" s="27">
        <f>'[1]Tien 11T-2016'!M70</f>
        <v>33831600</v>
      </c>
      <c r="N70" s="27">
        <f>'[1]Tien 11T-2016'!N70</f>
        <v>20244550</v>
      </c>
      <c r="O70" s="27">
        <f>'[1]Tien 11T-2016'!O70</f>
        <v>0</v>
      </c>
      <c r="P70" s="27">
        <f>'[1]Tien 11T-2016'!P70</f>
        <v>0</v>
      </c>
      <c r="Q70" s="27">
        <f>'[1]Tien 11T-2016'!Q70</f>
        <v>385500</v>
      </c>
      <c r="R70" s="27">
        <f>'[1]Tien 11T-2016'!R70</f>
        <v>25069662</v>
      </c>
      <c r="S70" s="27">
        <f t="shared" si="6"/>
        <v>79531312</v>
      </c>
      <c r="T70" s="28">
        <f t="shared" si="7"/>
        <v>0.26469584571004945</v>
      </c>
      <c r="U70" s="29">
        <v>51051957</v>
      </c>
      <c r="V70" s="22">
        <f t="shared" si="8"/>
        <v>0</v>
      </c>
      <c r="W70" s="22">
        <f t="shared" si="9"/>
        <v>54461650</v>
      </c>
      <c r="X70" s="11">
        <v>58</v>
      </c>
      <c r="Y70" s="11">
        <v>33</v>
      </c>
      <c r="Z70" s="11">
        <v>41555822</v>
      </c>
      <c r="AA70" s="32">
        <f t="shared" si="5"/>
        <v>0.3105660621994194</v>
      </c>
    </row>
    <row r="71" spans="1:27" s="11" customFormat="1" ht="20.25" customHeight="1">
      <c r="A71" s="12">
        <v>57</v>
      </c>
      <c r="B71" s="13" t="str">
        <f>'[1]Tien 11T-2016'!B71</f>
        <v>Thái Bình</v>
      </c>
      <c r="C71" s="27">
        <v>626375931</v>
      </c>
      <c r="D71" s="27">
        <v>464301126</v>
      </c>
      <c r="E71" s="27">
        <v>162074805</v>
      </c>
      <c r="F71" s="27">
        <f>'[1]Tien 11T-2016'!F71</f>
        <v>6510097</v>
      </c>
      <c r="G71" s="27">
        <f>'[1]Tien 11T-2016'!G71</f>
        <v>0</v>
      </c>
      <c r="H71" s="27">
        <f>'[1]Tien 11T-2016'!H71</f>
        <v>619865834</v>
      </c>
      <c r="I71" s="27">
        <f>'[1]Tien 11T-2016'!I71</f>
        <v>462770332</v>
      </c>
      <c r="J71" s="27">
        <f>'[1]Tien 11T-2016'!J71</f>
        <v>37518011</v>
      </c>
      <c r="K71" s="27">
        <f>'[1]Tien 11T-2016'!K71</f>
        <v>3742707</v>
      </c>
      <c r="L71" s="27">
        <f>'[1]Tien 11T-2016'!L71</f>
        <v>33500</v>
      </c>
      <c r="M71" s="27">
        <f>'[1]Tien 11T-2016'!M71</f>
        <v>144930810</v>
      </c>
      <c r="N71" s="27">
        <f>'[1]Tien 11T-2016'!N71</f>
        <v>7038273</v>
      </c>
      <c r="O71" s="27">
        <f>'[1]Tien 11T-2016'!O71</f>
        <v>77089130</v>
      </c>
      <c r="P71" s="27">
        <f>'[1]Tien 11T-2016'!P71</f>
        <v>0</v>
      </c>
      <c r="Q71" s="27">
        <f>'[1]Tien 11T-2016'!Q71</f>
        <v>192417901</v>
      </c>
      <c r="R71" s="27">
        <f>'[1]Tien 11T-2016'!R71</f>
        <v>157095502</v>
      </c>
      <c r="S71" s="27">
        <f t="shared" si="6"/>
        <v>578571616</v>
      </c>
      <c r="T71" s="28">
        <f t="shared" si="7"/>
        <v>0.08923263905344736</v>
      </c>
      <c r="U71" s="29">
        <v>464301126</v>
      </c>
      <c r="V71" s="22">
        <f t="shared" si="8"/>
        <v>0</v>
      </c>
      <c r="W71" s="22">
        <f t="shared" si="9"/>
        <v>421476114</v>
      </c>
      <c r="X71" s="11">
        <v>39</v>
      </c>
      <c r="Y71" s="11">
        <v>63</v>
      </c>
      <c r="Z71" s="11">
        <v>447608455</v>
      </c>
      <c r="AA71" s="32">
        <f t="shared" si="5"/>
        <v>-0.05838214338466864</v>
      </c>
    </row>
    <row r="72" spans="1:27" s="11" customFormat="1" ht="20.25" customHeight="1">
      <c r="A72" s="14">
        <v>58</v>
      </c>
      <c r="B72" s="13" t="str">
        <f>'[1]Tien 11T-2016'!B72</f>
        <v>Thái Nguyên</v>
      </c>
      <c r="C72" s="27">
        <v>668357171</v>
      </c>
      <c r="D72" s="27">
        <v>203730652</v>
      </c>
      <c r="E72" s="27">
        <v>464626519</v>
      </c>
      <c r="F72" s="27">
        <f>'[1]Tien 11T-2016'!F72</f>
        <v>5621133</v>
      </c>
      <c r="G72" s="27">
        <f>'[1]Tien 11T-2016'!G72</f>
        <v>0</v>
      </c>
      <c r="H72" s="27">
        <f>'[1]Tien 11T-2016'!H72</f>
        <v>662736038</v>
      </c>
      <c r="I72" s="27">
        <f>'[1]Tien 11T-2016'!I72</f>
        <v>302145894</v>
      </c>
      <c r="J72" s="27">
        <f>'[1]Tien 11T-2016'!J72</f>
        <v>71719031</v>
      </c>
      <c r="K72" s="27">
        <f>'[1]Tien 11T-2016'!K72</f>
        <v>91442560</v>
      </c>
      <c r="L72" s="27">
        <f>'[1]Tien 11T-2016'!L72</f>
        <v>279701</v>
      </c>
      <c r="M72" s="27">
        <f>'[1]Tien 11T-2016'!M72</f>
        <v>121321675</v>
      </c>
      <c r="N72" s="27">
        <f>'[1]Tien 11T-2016'!N72</f>
        <v>9209312</v>
      </c>
      <c r="O72" s="27">
        <f>'[1]Tien 11T-2016'!O72</f>
        <v>1107089</v>
      </c>
      <c r="P72" s="27">
        <f>'[1]Tien 11T-2016'!P72</f>
        <v>0</v>
      </c>
      <c r="Q72" s="27">
        <f>'[1]Tien 11T-2016'!Q72</f>
        <v>7066526</v>
      </c>
      <c r="R72" s="27">
        <f>'[1]Tien 11T-2016'!R72</f>
        <v>360590144</v>
      </c>
      <c r="S72" s="27">
        <f t="shared" si="6"/>
        <v>499294746</v>
      </c>
      <c r="T72" s="28">
        <f t="shared" si="7"/>
        <v>0.5409350093633906</v>
      </c>
      <c r="U72" s="29">
        <v>203730652</v>
      </c>
      <c r="V72" s="22">
        <f t="shared" si="8"/>
        <v>0</v>
      </c>
      <c r="W72" s="22">
        <f t="shared" si="9"/>
        <v>138704602</v>
      </c>
      <c r="X72" s="11">
        <v>37</v>
      </c>
      <c r="Y72" s="11">
        <v>4</v>
      </c>
      <c r="Z72" s="11">
        <v>162233486</v>
      </c>
      <c r="AA72" s="32">
        <f t="shared" si="5"/>
        <v>-0.14503099563551264</v>
      </c>
    </row>
    <row r="73" spans="1:27" s="11" customFormat="1" ht="20.25" customHeight="1">
      <c r="A73" s="12">
        <v>59</v>
      </c>
      <c r="B73" s="13" t="str">
        <f>'[1]Tien 11T-2016'!B73</f>
        <v>Thanh Hóa</v>
      </c>
      <c r="C73" s="27">
        <v>842209041</v>
      </c>
      <c r="D73" s="27">
        <v>382648864.5</v>
      </c>
      <c r="E73" s="27">
        <v>459560176.5</v>
      </c>
      <c r="F73" s="27">
        <f>'[1]Tien 11T-2016'!F73</f>
        <v>28635338</v>
      </c>
      <c r="G73" s="27">
        <f>'[1]Tien 11T-2016'!G73</f>
        <v>527006</v>
      </c>
      <c r="H73" s="27">
        <f>'[1]Tien 11T-2016'!H73</f>
        <v>813573703</v>
      </c>
      <c r="I73" s="27">
        <f>'[1]Tien 11T-2016'!I73</f>
        <v>726548868</v>
      </c>
      <c r="J73" s="27">
        <f>'[1]Tien 11T-2016'!J73</f>
        <v>92051059.5</v>
      </c>
      <c r="K73" s="27">
        <f>'[1]Tien 11T-2016'!K73</f>
        <v>126495071</v>
      </c>
      <c r="L73" s="27">
        <f>'[1]Tien 11T-2016'!L73</f>
        <v>53315</v>
      </c>
      <c r="M73" s="27">
        <f>'[1]Tien 11T-2016'!M73</f>
        <v>473304448.5</v>
      </c>
      <c r="N73" s="27">
        <f>'[1]Tien 11T-2016'!N73</f>
        <v>26470981</v>
      </c>
      <c r="O73" s="27">
        <f>'[1]Tien 11T-2016'!O73</f>
        <v>1971434</v>
      </c>
      <c r="P73" s="27">
        <f>'[1]Tien 11T-2016'!P73</f>
        <v>160000</v>
      </c>
      <c r="Q73" s="27">
        <f>'[1]Tien 11T-2016'!Q73</f>
        <v>6042559</v>
      </c>
      <c r="R73" s="27">
        <f>'[1]Tien 11T-2016'!R73</f>
        <v>87024835</v>
      </c>
      <c r="S73" s="27">
        <f t="shared" si="6"/>
        <v>594974257.5</v>
      </c>
      <c r="T73" s="28">
        <f t="shared" si="7"/>
        <v>0.3008736991109041</v>
      </c>
      <c r="U73" s="29">
        <v>382648864.5</v>
      </c>
      <c r="V73" s="22">
        <f t="shared" si="8"/>
        <v>0</v>
      </c>
      <c r="W73" s="22">
        <f t="shared" si="9"/>
        <v>507949422.5</v>
      </c>
      <c r="X73" s="11">
        <v>31</v>
      </c>
      <c r="Y73" s="11">
        <v>21</v>
      </c>
      <c r="Z73" s="11">
        <v>355973112.9</v>
      </c>
      <c r="AA73" s="32">
        <f t="shared" si="5"/>
        <v>0.4269319903458361</v>
      </c>
    </row>
    <row r="74" spans="1:27" s="11" customFormat="1" ht="20.25" customHeight="1">
      <c r="A74" s="14">
        <v>60</v>
      </c>
      <c r="B74" s="13" t="str">
        <f>'[1]Tien 11T-2016'!B74</f>
        <v>Trà Vinh</v>
      </c>
      <c r="C74" s="27">
        <v>707380945.8</v>
      </c>
      <c r="D74" s="27">
        <v>471863804</v>
      </c>
      <c r="E74" s="27">
        <v>235517141.79999995</v>
      </c>
      <c r="F74" s="27">
        <f>'[1]Tien 11T-2016'!F74</f>
        <v>17133654</v>
      </c>
      <c r="G74" s="27">
        <f>'[1]Tien 11T-2016'!G74</f>
        <v>0</v>
      </c>
      <c r="H74" s="27">
        <f>'[1]Tien 11T-2016'!H74</f>
        <v>690247291.8</v>
      </c>
      <c r="I74" s="27">
        <f>'[1]Tien 11T-2016'!I74</f>
        <v>473542911.8</v>
      </c>
      <c r="J74" s="27">
        <f>'[1]Tien 11T-2016'!J74</f>
        <v>112448748.8</v>
      </c>
      <c r="K74" s="27">
        <f>'[1]Tien 11T-2016'!K74</f>
        <v>23448835</v>
      </c>
      <c r="L74" s="27">
        <f>'[1]Tien 11T-2016'!L74</f>
        <v>0</v>
      </c>
      <c r="M74" s="27">
        <f>'[1]Tien 11T-2016'!M74</f>
        <v>306371691</v>
      </c>
      <c r="N74" s="27">
        <f>'[1]Tien 11T-2016'!N74</f>
        <v>15783235</v>
      </c>
      <c r="O74" s="27">
        <f>'[1]Tien 11T-2016'!O74</f>
        <v>202728</v>
      </c>
      <c r="P74" s="27">
        <f>'[1]Tien 11T-2016'!P74</f>
        <v>0</v>
      </c>
      <c r="Q74" s="27">
        <f>'[1]Tien 11T-2016'!Q74</f>
        <v>15287674</v>
      </c>
      <c r="R74" s="27">
        <f>'[1]Tien 11T-2016'!R74</f>
        <v>216704380</v>
      </c>
      <c r="S74" s="27">
        <f t="shared" si="6"/>
        <v>554349708</v>
      </c>
      <c r="T74" s="28">
        <f t="shared" si="7"/>
        <v>0.2869805046462106</v>
      </c>
      <c r="U74" s="29">
        <v>471863804</v>
      </c>
      <c r="V74" s="22">
        <f t="shared" si="8"/>
        <v>0</v>
      </c>
      <c r="W74" s="22">
        <f t="shared" si="9"/>
        <v>337645328</v>
      </c>
      <c r="X74" s="11">
        <v>35</v>
      </c>
      <c r="Y74" s="11">
        <v>25</v>
      </c>
      <c r="Z74" s="11">
        <v>455316298</v>
      </c>
      <c r="AA74" s="32">
        <f t="shared" si="5"/>
        <v>-0.2584378607066686</v>
      </c>
    </row>
    <row r="75" spans="1:27" s="11" customFormat="1" ht="20.25" customHeight="1">
      <c r="A75" s="12">
        <v>61</v>
      </c>
      <c r="B75" s="13" t="str">
        <f>'[1]Tien 11T-2016'!B75</f>
        <v>Vĩnh Long</v>
      </c>
      <c r="C75" s="27">
        <v>1165712602.803</v>
      </c>
      <c r="D75" s="27">
        <v>796512126.471</v>
      </c>
      <c r="E75" s="27">
        <v>369200476.332</v>
      </c>
      <c r="F75" s="27">
        <f>'[1]Tien 11T-2016'!F75</f>
        <v>25660908</v>
      </c>
      <c r="G75" s="27">
        <f>'[1]Tien 11T-2016'!G75</f>
        <v>1513935</v>
      </c>
      <c r="H75" s="27">
        <f>'[1]Tien 11T-2016'!H75</f>
        <v>1140051694.703</v>
      </c>
      <c r="I75" s="27">
        <f>'[1]Tien 11T-2016'!I75</f>
        <v>710777501.1029999</v>
      </c>
      <c r="J75" s="27">
        <f>'[1]Tien 11T-2016'!J75</f>
        <v>151741131.2</v>
      </c>
      <c r="K75" s="27">
        <f>'[1]Tien 11T-2016'!K75</f>
        <v>33543907.042999998</v>
      </c>
      <c r="L75" s="27">
        <f>'[1]Tien 11T-2016'!L75</f>
        <v>0</v>
      </c>
      <c r="M75" s="27">
        <f>'[1]Tien 11T-2016'!M75</f>
        <v>456645069.85999995</v>
      </c>
      <c r="N75" s="27">
        <f>'[1]Tien 11T-2016'!N75</f>
        <v>57083507</v>
      </c>
      <c r="O75" s="27">
        <f>'[1]Tien 11T-2016'!O75</f>
        <v>7405485</v>
      </c>
      <c r="P75" s="27">
        <f>'[1]Tien 11T-2016'!P75</f>
        <v>0</v>
      </c>
      <c r="Q75" s="27">
        <f>'[1]Tien 11T-2016'!Q75</f>
        <v>4358401</v>
      </c>
      <c r="R75" s="27">
        <f>'[1]Tien 11T-2016'!R75</f>
        <v>429274193.6</v>
      </c>
      <c r="S75" s="27">
        <f t="shared" si="6"/>
        <v>954766656.46</v>
      </c>
      <c r="T75" s="28">
        <f t="shared" si="7"/>
        <v>0.26067937991209716</v>
      </c>
      <c r="U75" s="29">
        <v>796512126.471</v>
      </c>
      <c r="V75" s="22">
        <f t="shared" si="8"/>
        <v>0</v>
      </c>
      <c r="W75" s="22">
        <f t="shared" si="9"/>
        <v>525492462.85999995</v>
      </c>
      <c r="X75" s="11">
        <v>24</v>
      </c>
      <c r="Y75" s="11">
        <v>34</v>
      </c>
      <c r="Z75" s="11">
        <v>731018592.301</v>
      </c>
      <c r="AA75" s="32">
        <f t="shared" si="5"/>
        <v>-0.28115034501936964</v>
      </c>
    </row>
    <row r="76" spans="1:27" s="11" customFormat="1" ht="20.25" customHeight="1">
      <c r="A76" s="14">
        <v>62</v>
      </c>
      <c r="B76" s="13" t="str">
        <f>'[1]Tien 11T-2016'!B76</f>
        <v>Vĩnh Phúc</v>
      </c>
      <c r="C76" s="27">
        <v>509238080.5</v>
      </c>
      <c r="D76" s="27">
        <v>255919641</v>
      </c>
      <c r="E76" s="27">
        <v>253318439.5</v>
      </c>
      <c r="F76" s="27">
        <f>'[1]Tien 11T-2016'!F76</f>
        <v>21897784</v>
      </c>
      <c r="G76" s="27">
        <f>'[1]Tien 11T-2016'!G76</f>
        <v>12340239</v>
      </c>
      <c r="H76" s="27">
        <f>'[1]Tien 11T-2016'!H76</f>
        <v>487340296.5</v>
      </c>
      <c r="I76" s="27">
        <f>'[1]Tien 11T-2016'!I76</f>
        <v>396611893.5</v>
      </c>
      <c r="J76" s="27">
        <f>'[1]Tien 11T-2016'!J76</f>
        <v>82070078.5</v>
      </c>
      <c r="K76" s="27">
        <f>'[1]Tien 11T-2016'!K76</f>
        <v>10805397</v>
      </c>
      <c r="L76" s="27">
        <f>'[1]Tien 11T-2016'!L76</f>
        <v>50263</v>
      </c>
      <c r="M76" s="27">
        <f>'[1]Tien 11T-2016'!M76</f>
        <v>289891605</v>
      </c>
      <c r="N76" s="27">
        <f>'[1]Tien 11T-2016'!N76</f>
        <v>10555436</v>
      </c>
      <c r="O76" s="27">
        <f>'[1]Tien 11T-2016'!O76</f>
        <v>1715641</v>
      </c>
      <c r="P76" s="27">
        <f>'[1]Tien 11T-2016'!P76</f>
        <v>0</v>
      </c>
      <c r="Q76" s="27">
        <f>'[1]Tien 11T-2016'!Q76</f>
        <v>1523473</v>
      </c>
      <c r="R76" s="27">
        <f>'[1]Tien 11T-2016'!R76</f>
        <v>90728403</v>
      </c>
      <c r="S76" s="27">
        <f t="shared" si="6"/>
        <v>394414558</v>
      </c>
      <c r="T76" s="28">
        <f t="shared" si="7"/>
        <v>0.23429892048862624</v>
      </c>
      <c r="U76" s="29">
        <v>255919641</v>
      </c>
      <c r="V76" s="22">
        <f t="shared" si="8"/>
        <v>0</v>
      </c>
      <c r="W76" s="22">
        <f t="shared" si="9"/>
        <v>303686155</v>
      </c>
      <c r="X76" s="11">
        <v>42</v>
      </c>
      <c r="Y76" s="11">
        <v>46</v>
      </c>
      <c r="Z76" s="11">
        <v>224405242</v>
      </c>
      <c r="AA76" s="32">
        <f t="shared" si="5"/>
        <v>0.3532934983755861</v>
      </c>
    </row>
    <row r="77" spans="1:27" s="11" customFormat="1" ht="20.25" customHeight="1">
      <c r="A77" s="12">
        <v>63</v>
      </c>
      <c r="B77" s="13" t="str">
        <f>'[1]Tien 11T-2016'!B77</f>
        <v>Yên Bái</v>
      </c>
      <c r="C77" s="27">
        <v>167737060</v>
      </c>
      <c r="D77" s="27">
        <v>69435064</v>
      </c>
      <c r="E77" s="27">
        <v>98301996</v>
      </c>
      <c r="F77" s="27">
        <f>'[1]Tien 11T-2016'!F77</f>
        <v>706423</v>
      </c>
      <c r="G77" s="27">
        <f>'[1]Tien 11T-2016'!G77</f>
        <v>0</v>
      </c>
      <c r="H77" s="27">
        <f>'[1]Tien 11T-2016'!H77</f>
        <v>167030637</v>
      </c>
      <c r="I77" s="27">
        <f>'[1]Tien 11T-2016'!I77</f>
        <v>73662839</v>
      </c>
      <c r="J77" s="27">
        <f>'[1]Tien 11T-2016'!J77</f>
        <v>12619876</v>
      </c>
      <c r="K77" s="27">
        <f>'[1]Tien 11T-2016'!K77</f>
        <v>2073308</v>
      </c>
      <c r="L77" s="27">
        <f>'[1]Tien 11T-2016'!L77</f>
        <v>209744</v>
      </c>
      <c r="M77" s="27">
        <f>'[1]Tien 11T-2016'!M77</f>
        <v>40899660</v>
      </c>
      <c r="N77" s="27">
        <f>'[1]Tien 11T-2016'!N77</f>
        <v>4300452</v>
      </c>
      <c r="O77" s="27">
        <f>'[1]Tien 11T-2016'!O77</f>
        <v>13559799</v>
      </c>
      <c r="P77" s="27">
        <f>'[1]Tien 11T-2016'!P77</f>
        <v>0</v>
      </c>
      <c r="Q77" s="27">
        <f>'[1]Tien 11T-2016'!Q77</f>
        <v>0</v>
      </c>
      <c r="R77" s="27">
        <f>'[1]Tien 11T-2016'!R77</f>
        <v>93367798</v>
      </c>
      <c r="S77" s="27">
        <f t="shared" si="6"/>
        <v>152127709</v>
      </c>
      <c r="T77" s="28">
        <f t="shared" si="7"/>
        <v>0.2023127020667775</v>
      </c>
      <c r="U77" s="29">
        <v>69435064</v>
      </c>
      <c r="V77" s="22">
        <f t="shared" si="8"/>
        <v>0</v>
      </c>
      <c r="W77" s="22">
        <f t="shared" si="9"/>
        <v>58759911</v>
      </c>
      <c r="X77" s="11">
        <v>55</v>
      </c>
      <c r="Y77" s="11">
        <v>54</v>
      </c>
      <c r="Z77" s="11">
        <v>27724584</v>
      </c>
      <c r="AA77" s="32">
        <f t="shared" si="5"/>
        <v>1.119415425674196</v>
      </c>
    </row>
    <row r="78" spans="2:20" ht="15.75">
      <c r="B78" s="46"/>
      <c r="C78" s="46"/>
      <c r="D78" s="46"/>
      <c r="E78" s="46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47" t="s">
        <v>50</v>
      </c>
      <c r="Q78" s="47"/>
      <c r="R78" s="47"/>
      <c r="S78" s="47"/>
      <c r="T78" s="47"/>
    </row>
    <row r="79" spans="2:20" ht="15.75" customHeight="1">
      <c r="B79" s="19"/>
      <c r="C79" s="56" t="s">
        <v>38</v>
      </c>
      <c r="D79" s="56"/>
      <c r="E79" s="56"/>
      <c r="F79" s="18"/>
      <c r="G79" s="18"/>
      <c r="H79" s="19"/>
      <c r="I79" s="19"/>
      <c r="J79" s="19"/>
      <c r="K79" s="19"/>
      <c r="L79" s="19"/>
      <c r="M79" s="19"/>
      <c r="N79" s="19"/>
      <c r="O79" s="55" t="s">
        <v>51</v>
      </c>
      <c r="P79" s="55"/>
      <c r="Q79" s="55"/>
      <c r="R79" s="55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55" t="s">
        <v>52</v>
      </c>
      <c r="P80" s="55"/>
      <c r="Q80" s="55"/>
      <c r="R80" s="55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56" t="s">
        <v>54</v>
      </c>
      <c r="D86" s="56"/>
      <c r="E86" s="56"/>
      <c r="F86" s="18"/>
      <c r="G86" s="18"/>
      <c r="H86" s="19"/>
      <c r="I86" s="19"/>
      <c r="J86" s="19"/>
      <c r="K86" s="19"/>
      <c r="L86" s="19"/>
      <c r="M86" s="19"/>
      <c r="N86" s="19"/>
      <c r="O86" s="55" t="s">
        <v>53</v>
      </c>
      <c r="P86" s="55"/>
      <c r="Q86" s="55"/>
      <c r="R86" s="55"/>
      <c r="S86" s="19"/>
      <c r="T86" s="19"/>
    </row>
    <row r="87" ht="12.75">
      <c r="B87" s="17"/>
    </row>
  </sheetData>
  <sheetProtection/>
  <mergeCells count="45">
    <mergeCell ref="A13:B13"/>
    <mergeCell ref="B78:E78"/>
    <mergeCell ref="P78:T78"/>
    <mergeCell ref="C79:E79"/>
    <mergeCell ref="O79:R79"/>
    <mergeCell ref="C86:E86"/>
    <mergeCell ref="O86:R86"/>
    <mergeCell ref="O80:R80"/>
    <mergeCell ref="X8:X12"/>
    <mergeCell ref="Y8:Y12"/>
    <mergeCell ref="C9:C12"/>
    <mergeCell ref="D9:E9"/>
    <mergeCell ref="H9:H12"/>
    <mergeCell ref="I9:Q9"/>
    <mergeCell ref="R9:R12"/>
    <mergeCell ref="D10:D12"/>
    <mergeCell ref="E10:E12"/>
    <mergeCell ref="I10:I12"/>
    <mergeCell ref="V8:V12"/>
    <mergeCell ref="W8:W12"/>
    <mergeCell ref="J10:Q10"/>
    <mergeCell ref="J11:J12"/>
    <mergeCell ref="K11:K12"/>
    <mergeCell ref="L11:L12"/>
    <mergeCell ref="M11:M12"/>
    <mergeCell ref="N11:N12"/>
    <mergeCell ref="O11:O12"/>
    <mergeCell ref="P11:P12"/>
    <mergeCell ref="F8:F12"/>
    <mergeCell ref="G8:G12"/>
    <mergeCell ref="H8:R8"/>
    <mergeCell ref="S8:S12"/>
    <mergeCell ref="T8:T12"/>
    <mergeCell ref="U8:U12"/>
    <mergeCell ref="Q11:Q12"/>
    <mergeCell ref="Z8:Z12"/>
    <mergeCell ref="AA8:AA12"/>
    <mergeCell ref="B1:H1"/>
    <mergeCell ref="B2:H2"/>
    <mergeCell ref="A3:M3"/>
    <mergeCell ref="A4:T6"/>
    <mergeCell ref="Q7:T7"/>
    <mergeCell ref="A8:A12"/>
    <mergeCell ref="B8:B12"/>
    <mergeCell ref="C8:E8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trannamdt1</cp:lastModifiedBy>
  <cp:lastPrinted>2016-09-08T04:59:14Z</cp:lastPrinted>
  <dcterms:created xsi:type="dcterms:W3CDTF">2015-11-10T02:15:15Z</dcterms:created>
  <dcterms:modified xsi:type="dcterms:W3CDTF">2016-09-09T02:27:55Z</dcterms:modified>
  <cp:category/>
  <cp:version/>
  <cp:contentType/>
  <cp:contentStatus/>
</cp:coreProperties>
</file>